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005" windowHeight="6420" tabRatio="844" activeTab="10"/>
  </bookViews>
  <sheets>
    <sheet name="Title" sheetId="17" r:id="rId1"/>
    <sheet name="CPBB Lines" sheetId="23" r:id="rId2"/>
    <sheet name="CPBB Terminals" sheetId="25" r:id="rId3"/>
    <sheet name="NARL Lines" sheetId="29" r:id="rId4"/>
    <sheet name="NARL Terminals" sheetId="30" r:id="rId5"/>
    <sheet name="NP Lines" sheetId="32" r:id="rId6"/>
    <sheet name="NP Terminals" sheetId="31" r:id="rId7"/>
    <sheet name="Teck Lines" sheetId="33" r:id="rId8"/>
    <sheet name="Teck Terminals" sheetId="34" r:id="rId9"/>
    <sheet name="Vale Lines" sheetId="35" r:id="rId10"/>
    <sheet name="Vale Terminals" sheetId="37" r:id="rId11"/>
  </sheets>
  <definedNames>
    <definedName name="solver_adj" localSheetId="3" hidden="1">'NARL Lines'!$E$37</definedName>
    <definedName name="solver_cvg" localSheetId="3" hidden="1">0.0001</definedName>
    <definedName name="solver_drv" localSheetId="3" hidden="1">1</definedName>
    <definedName name="solver_eng" localSheetId="3" hidden="1">1</definedName>
    <definedName name="solver_est" localSheetId="3" hidden="1">1</definedName>
    <definedName name="solver_itr" localSheetId="3" hidden="1">2147483647</definedName>
    <definedName name="solver_mip" localSheetId="3" hidden="1">2147483647</definedName>
    <definedName name="solver_mni" localSheetId="3" hidden="1">30</definedName>
    <definedName name="solver_mrt" localSheetId="3" hidden="1">0.075</definedName>
    <definedName name="solver_msl" localSheetId="3" hidden="1">2</definedName>
    <definedName name="solver_neg" localSheetId="3" hidden="1">1</definedName>
    <definedName name="solver_nod" localSheetId="3" hidden="1">2147483647</definedName>
    <definedName name="solver_num" localSheetId="3" hidden="1">0</definedName>
    <definedName name="solver_nwt" localSheetId="3" hidden="1">1</definedName>
    <definedName name="solver_opt" localSheetId="3" hidden="1">'NARL Lines'!$F$52</definedName>
    <definedName name="solver_pre" localSheetId="3" hidden="1">0.000001</definedName>
    <definedName name="solver_rbv" localSheetId="3" hidden="1">1</definedName>
    <definedName name="solver_rlx" localSheetId="3" hidden="1">2</definedName>
    <definedName name="solver_rsd" localSheetId="3" hidden="1">0</definedName>
    <definedName name="solver_scl" localSheetId="3" hidden="1">1</definedName>
    <definedName name="solver_sho" localSheetId="3" hidden="1">2</definedName>
    <definedName name="solver_ssz" localSheetId="3" hidden="1">100</definedName>
    <definedName name="solver_tim" localSheetId="3" hidden="1">2147483647</definedName>
    <definedName name="solver_tol" localSheetId="3" hidden="1">0.01</definedName>
    <definedName name="solver_typ" localSheetId="3" hidden="1">3</definedName>
    <definedName name="solver_val" localSheetId="3" hidden="1">0</definedName>
    <definedName name="solver_ver" localSheetId="3" hidden="1">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29" l="1"/>
  <c r="C51" i="37" l="1"/>
  <c r="C50" i="37"/>
  <c r="C49" i="37"/>
  <c r="C48" i="37"/>
  <c r="C47" i="37"/>
  <c r="C46" i="37"/>
  <c r="C45" i="37"/>
  <c r="C44" i="37"/>
  <c r="C43" i="37"/>
  <c r="C42" i="37"/>
  <c r="C41" i="37"/>
  <c r="C40" i="37"/>
  <c r="C39" i="37"/>
  <c r="C38" i="37"/>
  <c r="C37" i="37"/>
  <c r="C36" i="37"/>
  <c r="C35" i="37"/>
  <c r="C33" i="37"/>
  <c r="C32" i="37"/>
  <c r="C31" i="37"/>
  <c r="C30" i="37"/>
  <c r="C29" i="37"/>
  <c r="C28" i="37"/>
  <c r="C27" i="37"/>
  <c r="C26" i="37"/>
  <c r="C25" i="37"/>
  <c r="C24" i="37"/>
  <c r="C23" i="37"/>
  <c r="C22" i="37"/>
  <c r="C21" i="37"/>
  <c r="C20" i="37"/>
  <c r="C19" i="37"/>
  <c r="C18" i="37"/>
  <c r="C17" i="37"/>
  <c r="C16" i="37"/>
  <c r="C15" i="37"/>
  <c r="C14" i="37"/>
  <c r="C13" i="37"/>
  <c r="C12" i="37"/>
  <c r="C11" i="37"/>
  <c r="C10" i="37"/>
  <c r="C9" i="37"/>
  <c r="C8" i="37"/>
  <c r="C7" i="37"/>
  <c r="C6" i="37"/>
  <c r="C5" i="37"/>
  <c r="C4" i="37"/>
  <c r="C51" i="35"/>
  <c r="C50" i="35"/>
  <c r="C49" i="35"/>
  <c r="C48" i="35"/>
  <c r="C47" i="35"/>
  <c r="C46" i="35"/>
  <c r="C45" i="35"/>
  <c r="C44" i="35"/>
  <c r="C43" i="35"/>
  <c r="C42" i="35"/>
  <c r="C41" i="35"/>
  <c r="C40" i="35"/>
  <c r="C39" i="35"/>
  <c r="C38" i="35"/>
  <c r="C37" i="35"/>
  <c r="C36" i="35"/>
  <c r="C35" i="35"/>
  <c r="C33" i="35"/>
  <c r="C32" i="35"/>
  <c r="C31" i="35"/>
  <c r="C30" i="35"/>
  <c r="C29" i="35"/>
  <c r="C28" i="35"/>
  <c r="C27" i="35"/>
  <c r="C26" i="35"/>
  <c r="C25" i="35"/>
  <c r="C24" i="35"/>
  <c r="C23" i="35"/>
  <c r="C22" i="35"/>
  <c r="C21" i="35"/>
  <c r="C20" i="35"/>
  <c r="C19" i="35"/>
  <c r="C18" i="35"/>
  <c r="C17" i="35"/>
  <c r="C16" i="35"/>
  <c r="C15" i="35"/>
  <c r="C14" i="35"/>
  <c r="C13" i="35"/>
  <c r="C12" i="35"/>
  <c r="C11" i="35"/>
  <c r="C10" i="35"/>
  <c r="C9" i="35"/>
  <c r="C8" i="35"/>
  <c r="C7" i="35"/>
  <c r="C6" i="35"/>
  <c r="C5" i="35"/>
  <c r="C4" i="35"/>
  <c r="C51" i="34"/>
  <c r="C50" i="34"/>
  <c r="C49" i="34"/>
  <c r="C48" i="34"/>
  <c r="C47" i="34"/>
  <c r="C46" i="34"/>
  <c r="C45" i="34"/>
  <c r="C44" i="34"/>
  <c r="C43" i="34"/>
  <c r="C42" i="34"/>
  <c r="C41" i="34"/>
  <c r="C40" i="34"/>
  <c r="C39" i="34"/>
  <c r="C38" i="34"/>
  <c r="C37" i="34"/>
  <c r="C36" i="34"/>
  <c r="C35" i="34"/>
  <c r="C33" i="34"/>
  <c r="C32" i="34"/>
  <c r="C31" i="34"/>
  <c r="C30" i="34"/>
  <c r="C29" i="34"/>
  <c r="C28" i="34"/>
  <c r="C27" i="34"/>
  <c r="C26" i="34"/>
  <c r="C25" i="34"/>
  <c r="C24" i="34"/>
  <c r="C23" i="34"/>
  <c r="C22" i="34"/>
  <c r="C21" i="34"/>
  <c r="C20" i="34"/>
  <c r="C19" i="34"/>
  <c r="C18" i="34"/>
  <c r="C17" i="34"/>
  <c r="C16" i="34"/>
  <c r="C15" i="34"/>
  <c r="C14" i="34"/>
  <c r="C13" i="34"/>
  <c r="C12" i="34"/>
  <c r="C11" i="34"/>
  <c r="C10" i="34"/>
  <c r="C9" i="34"/>
  <c r="C8" i="34"/>
  <c r="C7" i="34"/>
  <c r="C6" i="34"/>
  <c r="C5" i="34"/>
  <c r="C4" i="34"/>
  <c r="C51" i="33"/>
  <c r="C50" i="33"/>
  <c r="C49" i="33"/>
  <c r="C48" i="33"/>
  <c r="C47" i="33"/>
  <c r="C46" i="33"/>
  <c r="C45" i="33"/>
  <c r="C44" i="33"/>
  <c r="C43" i="33"/>
  <c r="C42" i="33"/>
  <c r="C41" i="33"/>
  <c r="C40" i="33"/>
  <c r="C39" i="33"/>
  <c r="C38" i="33"/>
  <c r="C37" i="33"/>
  <c r="C36" i="33"/>
  <c r="C35" i="33"/>
  <c r="C33" i="33"/>
  <c r="C32" i="33"/>
  <c r="C31" i="33"/>
  <c r="C30" i="33"/>
  <c r="C29" i="33"/>
  <c r="C28" i="33"/>
  <c r="C27" i="33"/>
  <c r="C26" i="33"/>
  <c r="C25" i="33"/>
  <c r="C24" i="33"/>
  <c r="C23" i="33"/>
  <c r="C22" i="33"/>
  <c r="C21" i="33"/>
  <c r="C20" i="33"/>
  <c r="C19" i="33"/>
  <c r="C18" i="33"/>
  <c r="C17" i="33"/>
  <c r="C16" i="33"/>
  <c r="C15" i="33"/>
  <c r="C14" i="33"/>
  <c r="C13" i="33"/>
  <c r="C12" i="33"/>
  <c r="C11" i="33"/>
  <c r="C10" i="33"/>
  <c r="C9" i="33"/>
  <c r="C8" i="33"/>
  <c r="C7" i="33"/>
  <c r="C6" i="33"/>
  <c r="C5" i="33"/>
  <c r="C4" i="33"/>
  <c r="C51" i="31"/>
  <c r="C50" i="31"/>
  <c r="C49" i="31"/>
  <c r="C48" i="31"/>
  <c r="C47" i="31"/>
  <c r="C46" i="31"/>
  <c r="C45" i="31"/>
  <c r="C44" i="31"/>
  <c r="C43" i="31"/>
  <c r="C42" i="31"/>
  <c r="C41" i="31"/>
  <c r="C40" i="31"/>
  <c r="C39" i="31"/>
  <c r="C38" i="31"/>
  <c r="C37" i="31"/>
  <c r="C36" i="31"/>
  <c r="C35" i="31"/>
  <c r="C33" i="31"/>
  <c r="C32" i="31"/>
  <c r="C31" i="31"/>
  <c r="C30" i="31"/>
  <c r="C29" i="31"/>
  <c r="C28" i="31"/>
  <c r="C27" i="31"/>
  <c r="C26" i="31"/>
  <c r="C25" i="31"/>
  <c r="C24" i="31"/>
  <c r="C23" i="31"/>
  <c r="C22" i="31"/>
  <c r="C21" i="31"/>
  <c r="C20" i="31"/>
  <c r="C19" i="31"/>
  <c r="C18" i="31"/>
  <c r="C17" i="31"/>
  <c r="C16" i="31"/>
  <c r="C15" i="31"/>
  <c r="C14" i="31"/>
  <c r="C13" i="31"/>
  <c r="C12" i="31"/>
  <c r="C11" i="31"/>
  <c r="C10" i="31"/>
  <c r="C9" i="31"/>
  <c r="C8" i="31"/>
  <c r="C7" i="31"/>
  <c r="C6" i="31"/>
  <c r="C5" i="31"/>
  <c r="C4" i="31"/>
  <c r="C51" i="32"/>
  <c r="C50" i="32"/>
  <c r="C49" i="32"/>
  <c r="C48" i="32"/>
  <c r="C47" i="32"/>
  <c r="C46" i="32"/>
  <c r="C45" i="32"/>
  <c r="C44" i="32"/>
  <c r="C43" i="32"/>
  <c r="C42" i="32"/>
  <c r="C41" i="32"/>
  <c r="C40" i="32"/>
  <c r="C39" i="32"/>
  <c r="C38" i="32"/>
  <c r="C37" i="32"/>
  <c r="C36" i="32"/>
  <c r="C35" i="32"/>
  <c r="C33" i="32"/>
  <c r="C32" i="32"/>
  <c r="C31" i="32"/>
  <c r="C30" i="32"/>
  <c r="C29" i="32"/>
  <c r="C28" i="32"/>
  <c r="C27" i="32"/>
  <c r="C26" i="32"/>
  <c r="C25" i="32"/>
  <c r="C24" i="32"/>
  <c r="C23" i="32"/>
  <c r="C22" i="32"/>
  <c r="C21" i="32"/>
  <c r="C20" i="32"/>
  <c r="C19" i="32"/>
  <c r="C18" i="32"/>
  <c r="C17" i="32"/>
  <c r="C16" i="32"/>
  <c r="C15" i="32"/>
  <c r="C14" i="32"/>
  <c r="C13" i="32"/>
  <c r="C12" i="32"/>
  <c r="C11" i="32"/>
  <c r="C10" i="32"/>
  <c r="C9" i="32"/>
  <c r="C8" i="32"/>
  <c r="C7" i="32"/>
  <c r="C6" i="32"/>
  <c r="C5" i="32"/>
  <c r="C4" i="32"/>
  <c r="C51" i="30"/>
  <c r="C50" i="30"/>
  <c r="C49" i="30"/>
  <c r="C48" i="30"/>
  <c r="C47" i="30"/>
  <c r="C46" i="30"/>
  <c r="C45" i="30"/>
  <c r="C44" i="30"/>
  <c r="C43" i="30"/>
  <c r="C42" i="30"/>
  <c r="C41" i="30"/>
  <c r="C40" i="30"/>
  <c r="C39" i="30"/>
  <c r="C38" i="30"/>
  <c r="C37" i="30"/>
  <c r="C36" i="30"/>
  <c r="C35" i="30"/>
  <c r="C33" i="30"/>
  <c r="C32" i="30"/>
  <c r="C31" i="30"/>
  <c r="C30" i="30"/>
  <c r="C29" i="30"/>
  <c r="C28" i="30"/>
  <c r="C27" i="30"/>
  <c r="C26" i="30"/>
  <c r="C25" i="30"/>
  <c r="C24" i="30"/>
  <c r="C23" i="30"/>
  <c r="C22" i="30"/>
  <c r="C21" i="30"/>
  <c r="C20" i="30"/>
  <c r="C19" i="30"/>
  <c r="C18" i="30"/>
  <c r="C17" i="30"/>
  <c r="C16" i="30"/>
  <c r="C15" i="30"/>
  <c r="C14" i="30"/>
  <c r="C13" i="30"/>
  <c r="C12" i="30"/>
  <c r="C11" i="30"/>
  <c r="C10" i="30"/>
  <c r="C9" i="30"/>
  <c r="C8" i="30"/>
  <c r="C7" i="30"/>
  <c r="C6" i="30"/>
  <c r="C5" i="30"/>
  <c r="C4" i="30"/>
  <c r="C51" i="29"/>
  <c r="C50" i="29"/>
  <c r="C49" i="29"/>
  <c r="C48" i="29"/>
  <c r="C47" i="29"/>
  <c r="C46" i="29"/>
  <c r="C45" i="29"/>
  <c r="C44" i="29"/>
  <c r="C43" i="29"/>
  <c r="C42" i="29"/>
  <c r="C41" i="29"/>
  <c r="C40" i="29"/>
  <c r="C39" i="29"/>
  <c r="C38" i="29"/>
  <c r="C37" i="29"/>
  <c r="C36" i="29"/>
  <c r="C33" i="29"/>
  <c r="C32" i="29"/>
  <c r="C31" i="29"/>
  <c r="C30" i="29"/>
  <c r="C29" i="29"/>
  <c r="C28" i="29"/>
  <c r="C27" i="29"/>
  <c r="C26" i="29"/>
  <c r="C25" i="29"/>
  <c r="C24" i="29"/>
  <c r="C23" i="29"/>
  <c r="C22" i="29"/>
  <c r="C21" i="29"/>
  <c r="C20" i="29"/>
  <c r="C19" i="29"/>
  <c r="C18" i="29"/>
  <c r="C17" i="29"/>
  <c r="C16" i="29"/>
  <c r="C15" i="29"/>
  <c r="C14" i="29"/>
  <c r="C13" i="29"/>
  <c r="C12" i="29"/>
  <c r="C11" i="29"/>
  <c r="C10" i="29"/>
  <c r="C9" i="29"/>
  <c r="C8" i="29"/>
  <c r="C7" i="29"/>
  <c r="C6" i="29"/>
  <c r="C5" i="29"/>
  <c r="C4" i="29"/>
  <c r="C51" i="25"/>
  <c r="C50" i="25"/>
  <c r="C49" i="25"/>
  <c r="C48" i="25"/>
  <c r="C47" i="25"/>
  <c r="C46" i="25"/>
  <c r="C45" i="25"/>
  <c r="C44" i="25"/>
  <c r="C43" i="25"/>
  <c r="C42" i="25"/>
  <c r="C41" i="25"/>
  <c r="C40" i="25"/>
  <c r="C39" i="25"/>
  <c r="C38" i="25"/>
  <c r="C37" i="25"/>
  <c r="C36" i="25"/>
  <c r="C35" i="25"/>
  <c r="C33" i="25"/>
  <c r="C32" i="25"/>
  <c r="C31" i="25"/>
  <c r="C30" i="25"/>
  <c r="C29" i="25"/>
  <c r="C28" i="25"/>
  <c r="C27" i="25"/>
  <c r="C26" i="25"/>
  <c r="C25" i="25"/>
  <c r="C24" i="25"/>
  <c r="C23" i="25"/>
  <c r="C22" i="25"/>
  <c r="C21" i="25"/>
  <c r="C20" i="25"/>
  <c r="C19" i="25"/>
  <c r="C18" i="25"/>
  <c r="C17" i="25"/>
  <c r="C16" i="25"/>
  <c r="C15" i="25"/>
  <c r="C14" i="25"/>
  <c r="C13" i="25"/>
  <c r="C12" i="25"/>
  <c r="C11" i="25"/>
  <c r="C10" i="25"/>
  <c r="C9" i="25"/>
  <c r="C8" i="25"/>
  <c r="C7" i="25"/>
  <c r="C6" i="25"/>
  <c r="C5" i="25"/>
  <c r="C4" i="25"/>
  <c r="C51" i="23"/>
  <c r="C50" i="23"/>
  <c r="C49" i="23"/>
  <c r="C48" i="23"/>
  <c r="C47" i="23"/>
  <c r="C46" i="23"/>
  <c r="C45" i="23"/>
  <c r="C44" i="23"/>
  <c r="C43" i="23"/>
  <c r="C42" i="23"/>
  <c r="C41" i="23"/>
  <c r="C40" i="23"/>
  <c r="C39" i="23"/>
  <c r="C38" i="23"/>
  <c r="C37" i="23"/>
  <c r="C36" i="23"/>
  <c r="C35" i="23"/>
  <c r="C33" i="23"/>
  <c r="C32" i="23"/>
  <c r="C31" i="23"/>
  <c r="C30" i="23"/>
  <c r="C29" i="23"/>
  <c r="C28" i="23"/>
  <c r="C27" i="23"/>
  <c r="C26" i="23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2" i="23"/>
  <c r="C11" i="23"/>
  <c r="C10" i="23"/>
  <c r="C9" i="23"/>
  <c r="C8" i="23"/>
  <c r="C7" i="23"/>
  <c r="C6" i="23"/>
  <c r="C5" i="23"/>
  <c r="C4" i="23"/>
  <c r="B52" i="37" l="1"/>
  <c r="B52" i="35"/>
  <c r="B52" i="34"/>
  <c r="B52" i="33"/>
  <c r="B52" i="32"/>
  <c r="E33" i="32"/>
  <c r="B52" i="31"/>
  <c r="E33" i="31"/>
  <c r="B52" i="30"/>
  <c r="E33" i="30"/>
  <c r="B52" i="29"/>
  <c r="E33" i="29"/>
  <c r="E35" i="30" l="1"/>
  <c r="E35" i="31"/>
  <c r="F35" i="31" s="1"/>
  <c r="F33" i="32"/>
  <c r="E35" i="32"/>
  <c r="F35" i="32" s="1"/>
  <c r="F33" i="33"/>
  <c r="F35" i="33"/>
  <c r="F33" i="35"/>
  <c r="F35" i="35"/>
  <c r="E35" i="29"/>
  <c r="F35" i="34"/>
  <c r="F34" i="37"/>
  <c r="F4" i="29"/>
  <c r="F5" i="29"/>
  <c r="F6" i="29"/>
  <c r="F8" i="29"/>
  <c r="F9" i="29"/>
  <c r="F10" i="29"/>
  <c r="F12" i="29"/>
  <c r="F13" i="29"/>
  <c r="F14" i="29"/>
  <c r="F16" i="29"/>
  <c r="F17" i="29"/>
  <c r="F18" i="29"/>
  <c r="F20" i="29"/>
  <c r="F21" i="29"/>
  <c r="F22" i="29"/>
  <c r="F24" i="29"/>
  <c r="F25" i="29"/>
  <c r="F26" i="29"/>
  <c r="F28" i="29"/>
  <c r="F29" i="29"/>
  <c r="F30" i="29"/>
  <c r="F32" i="29"/>
  <c r="F36" i="29"/>
  <c r="F37" i="29"/>
  <c r="F38" i="29"/>
  <c r="F39" i="29"/>
  <c r="F40" i="29"/>
  <c r="F41" i="29"/>
  <c r="F42" i="29"/>
  <c r="F43" i="29"/>
  <c r="F44" i="29"/>
  <c r="F45" i="29"/>
  <c r="F46" i="29"/>
  <c r="F47" i="29"/>
  <c r="F48" i="29"/>
  <c r="F49" i="29"/>
  <c r="F50" i="29"/>
  <c r="F51" i="29"/>
  <c r="F4" i="30"/>
  <c r="F5" i="30"/>
  <c r="F6" i="30"/>
  <c r="F7" i="30"/>
  <c r="F8" i="30"/>
  <c r="F9" i="30"/>
  <c r="F10" i="30"/>
  <c r="F11" i="30"/>
  <c r="F12" i="30"/>
  <c r="F13" i="30"/>
  <c r="F14" i="30"/>
  <c r="F15" i="30"/>
  <c r="F16" i="30"/>
  <c r="F17" i="30"/>
  <c r="F18" i="30"/>
  <c r="F19" i="30"/>
  <c r="F20" i="30"/>
  <c r="F21" i="30"/>
  <c r="F22" i="30"/>
  <c r="F23" i="30"/>
  <c r="F24" i="30"/>
  <c r="F25" i="30"/>
  <c r="F26" i="30"/>
  <c r="F27" i="30"/>
  <c r="F28" i="30"/>
  <c r="F29" i="30"/>
  <c r="F30" i="30"/>
  <c r="F31" i="30"/>
  <c r="F32" i="30"/>
  <c r="F33" i="31"/>
  <c r="F36" i="31"/>
  <c r="F37" i="31"/>
  <c r="F38" i="31"/>
  <c r="F39" i="31"/>
  <c r="F40" i="31"/>
  <c r="F41" i="31"/>
  <c r="F42" i="31"/>
  <c r="F43" i="31"/>
  <c r="F44" i="31"/>
  <c r="F45" i="31"/>
  <c r="F46" i="31"/>
  <c r="F47" i="31"/>
  <c r="F48" i="31"/>
  <c r="F49" i="31"/>
  <c r="F50" i="31"/>
  <c r="F51" i="31"/>
  <c r="F4" i="32"/>
  <c r="F5" i="32"/>
  <c r="F6" i="32"/>
  <c r="F7" i="32"/>
  <c r="F8" i="32"/>
  <c r="F9" i="32"/>
  <c r="F10" i="32"/>
  <c r="F11" i="32"/>
  <c r="F12" i="32"/>
  <c r="F13" i="32"/>
  <c r="F14" i="32"/>
  <c r="F15" i="32"/>
  <c r="F16" i="32"/>
  <c r="F17" i="32"/>
  <c r="F18" i="32"/>
  <c r="F19" i="32"/>
  <c r="F20" i="32"/>
  <c r="F21" i="32"/>
  <c r="F22" i="32"/>
  <c r="F23" i="32"/>
  <c r="F24" i="32"/>
  <c r="F25" i="32"/>
  <c r="F26" i="32"/>
  <c r="F27" i="32"/>
  <c r="F28" i="32"/>
  <c r="F29" i="32"/>
  <c r="F30" i="32"/>
  <c r="F31" i="32"/>
  <c r="F32" i="32"/>
  <c r="F34" i="32"/>
  <c r="F36" i="32"/>
  <c r="F37" i="32"/>
  <c r="F38" i="32"/>
  <c r="F39" i="32"/>
  <c r="F40" i="32"/>
  <c r="F41" i="32"/>
  <c r="F42" i="32"/>
  <c r="F43" i="32"/>
  <c r="F44" i="32"/>
  <c r="F45" i="32"/>
  <c r="F46" i="32"/>
  <c r="F47" i="32"/>
  <c r="F48" i="32"/>
  <c r="F49" i="32"/>
  <c r="F50" i="32"/>
  <c r="F51" i="32"/>
  <c r="F4" i="33"/>
  <c r="F5" i="33"/>
  <c r="F6" i="33"/>
  <c r="F7" i="33"/>
  <c r="F8" i="33"/>
  <c r="F9" i="33"/>
  <c r="F10" i="33"/>
  <c r="F11" i="33"/>
  <c r="F12" i="33"/>
  <c r="F13" i="33"/>
  <c r="F14" i="33"/>
  <c r="F15" i="33"/>
  <c r="F16" i="33"/>
  <c r="F17" i="33"/>
  <c r="F18" i="33"/>
  <c r="F19" i="33"/>
  <c r="F20" i="33"/>
  <c r="F21" i="33"/>
  <c r="F22" i="33"/>
  <c r="F23" i="33"/>
  <c r="F24" i="33"/>
  <c r="F25" i="33"/>
  <c r="F26" i="33"/>
  <c r="F27" i="33"/>
  <c r="F28" i="33"/>
  <c r="F29" i="33"/>
  <c r="F30" i="33"/>
  <c r="F31" i="33"/>
  <c r="F32" i="33"/>
  <c r="F34" i="33"/>
  <c r="F36" i="33"/>
  <c r="F37" i="33"/>
  <c r="F38" i="33"/>
  <c r="F39" i="33"/>
  <c r="F40" i="33"/>
  <c r="F41" i="33"/>
  <c r="F42" i="33"/>
  <c r="F43" i="33"/>
  <c r="F44" i="33"/>
  <c r="F45" i="33"/>
  <c r="F46" i="33"/>
  <c r="F47" i="33"/>
  <c r="F48" i="33"/>
  <c r="F49" i="33"/>
  <c r="F50" i="33"/>
  <c r="F51" i="33"/>
  <c r="F4" i="34"/>
  <c r="F5" i="34"/>
  <c r="F6" i="34"/>
  <c r="F7" i="34"/>
  <c r="F8" i="34"/>
  <c r="F9" i="34"/>
  <c r="F10" i="34"/>
  <c r="F11" i="34"/>
  <c r="F12" i="34"/>
  <c r="F13" i="34"/>
  <c r="F14" i="34"/>
  <c r="F15" i="34"/>
  <c r="F16" i="34"/>
  <c r="F17" i="34"/>
  <c r="F18" i="34"/>
  <c r="F19" i="34"/>
  <c r="F20" i="34"/>
  <c r="F21" i="34"/>
  <c r="F22" i="34"/>
  <c r="F23" i="34"/>
  <c r="F24" i="34"/>
  <c r="F25" i="34"/>
  <c r="F26" i="34"/>
  <c r="F27" i="34"/>
  <c r="F28" i="34"/>
  <c r="F29" i="34"/>
  <c r="F30" i="34"/>
  <c r="F31" i="34"/>
  <c r="F32" i="34"/>
  <c r="F33" i="37"/>
  <c r="F36" i="37"/>
  <c r="F37" i="37"/>
  <c r="F38" i="37"/>
  <c r="F39" i="37"/>
  <c r="F40" i="37"/>
  <c r="F41" i="37"/>
  <c r="F42" i="37"/>
  <c r="F43" i="37"/>
  <c r="F44" i="37"/>
  <c r="F45" i="37"/>
  <c r="F46" i="37"/>
  <c r="F47" i="37"/>
  <c r="F48" i="37"/>
  <c r="F49" i="37"/>
  <c r="F50" i="37"/>
  <c r="F51" i="37"/>
  <c r="F35" i="30"/>
  <c r="F33" i="29"/>
  <c r="F35" i="29"/>
  <c r="F34" i="30"/>
  <c r="F34" i="34"/>
  <c r="F33" i="30"/>
  <c r="F36" i="30"/>
  <c r="F37" i="30"/>
  <c r="F38" i="30"/>
  <c r="F39" i="30"/>
  <c r="F40" i="30"/>
  <c r="F41" i="30"/>
  <c r="F42" i="30"/>
  <c r="F43" i="30"/>
  <c r="F44" i="30"/>
  <c r="F45" i="30"/>
  <c r="F46" i="30"/>
  <c r="F47" i="30"/>
  <c r="F48" i="30"/>
  <c r="F49" i="30"/>
  <c r="F50" i="30"/>
  <c r="F51" i="30"/>
  <c r="F4" i="31"/>
  <c r="F5" i="31"/>
  <c r="F6" i="31"/>
  <c r="F7" i="31"/>
  <c r="F8" i="31"/>
  <c r="F9" i="31"/>
  <c r="F10" i="31"/>
  <c r="F11" i="31"/>
  <c r="F12" i="31"/>
  <c r="F13" i="31"/>
  <c r="F14" i="31"/>
  <c r="F15" i="31"/>
  <c r="F16" i="31"/>
  <c r="F17" i="31"/>
  <c r="F18" i="31"/>
  <c r="F19" i="31"/>
  <c r="F20" i="31"/>
  <c r="F21" i="31"/>
  <c r="F22" i="31"/>
  <c r="F23" i="31"/>
  <c r="F24" i="31"/>
  <c r="F25" i="31"/>
  <c r="F26" i="31"/>
  <c r="F27" i="31"/>
  <c r="F28" i="31"/>
  <c r="F29" i="31"/>
  <c r="F30" i="31"/>
  <c r="F31" i="31"/>
  <c r="F32" i="31"/>
  <c r="F34" i="31"/>
  <c r="F33" i="34"/>
  <c r="F36" i="34"/>
  <c r="F37" i="34"/>
  <c r="F38" i="34"/>
  <c r="F39" i="34"/>
  <c r="F40" i="34"/>
  <c r="F41" i="34"/>
  <c r="F42" i="34"/>
  <c r="F43" i="34"/>
  <c r="F44" i="34"/>
  <c r="F45" i="34"/>
  <c r="F46" i="34"/>
  <c r="F47" i="34"/>
  <c r="F48" i="34"/>
  <c r="F49" i="34"/>
  <c r="F50" i="34"/>
  <c r="F51" i="34"/>
  <c r="F4" i="35"/>
  <c r="F5" i="35"/>
  <c r="F6" i="35"/>
  <c r="F7" i="35"/>
  <c r="F8" i="35"/>
  <c r="F9" i="35"/>
  <c r="F10" i="35"/>
  <c r="F11" i="35"/>
  <c r="F12" i="35"/>
  <c r="F13" i="35"/>
  <c r="F14" i="35"/>
  <c r="F15" i="35"/>
  <c r="F16" i="35"/>
  <c r="F17" i="35"/>
  <c r="F18" i="35"/>
  <c r="F19" i="35"/>
  <c r="F20" i="35"/>
  <c r="F21" i="35"/>
  <c r="F22" i="35"/>
  <c r="F23" i="35"/>
  <c r="F24" i="35"/>
  <c r="F25" i="35"/>
  <c r="F26" i="35"/>
  <c r="F27" i="35"/>
  <c r="F28" i="35"/>
  <c r="F29" i="35"/>
  <c r="F30" i="35"/>
  <c r="F31" i="35"/>
  <c r="F32" i="35"/>
  <c r="F34" i="35"/>
  <c r="F36" i="35"/>
  <c r="F37" i="35"/>
  <c r="F38" i="35"/>
  <c r="F39" i="35"/>
  <c r="F40" i="35"/>
  <c r="F41" i="35"/>
  <c r="F42" i="35"/>
  <c r="F43" i="35"/>
  <c r="F44" i="35"/>
  <c r="F45" i="35"/>
  <c r="F46" i="35"/>
  <c r="F47" i="35"/>
  <c r="F48" i="35"/>
  <c r="F49" i="35"/>
  <c r="F50" i="35"/>
  <c r="F51" i="35"/>
  <c r="F4" i="37"/>
  <c r="F5" i="37"/>
  <c r="F6" i="37"/>
  <c r="F7" i="37"/>
  <c r="F8" i="37"/>
  <c r="F9" i="37"/>
  <c r="F10" i="37"/>
  <c r="F11" i="37"/>
  <c r="F12" i="37"/>
  <c r="F13" i="37"/>
  <c r="F14" i="37"/>
  <c r="F15" i="37"/>
  <c r="F16" i="37"/>
  <c r="F17" i="37"/>
  <c r="F18" i="37"/>
  <c r="F19" i="37"/>
  <c r="F20" i="37"/>
  <c r="F21" i="37"/>
  <c r="F22" i="37"/>
  <c r="F23" i="37"/>
  <c r="F24" i="37"/>
  <c r="F25" i="37"/>
  <c r="F26" i="37"/>
  <c r="F27" i="37"/>
  <c r="F28" i="37"/>
  <c r="F29" i="37"/>
  <c r="F30" i="37"/>
  <c r="F31" i="37"/>
  <c r="F32" i="37"/>
  <c r="F35" i="37"/>
  <c r="F7" i="29"/>
  <c r="F11" i="29"/>
  <c r="F15" i="29"/>
  <c r="F19" i="29"/>
  <c r="F23" i="29"/>
  <c r="F27" i="29"/>
  <c r="F31" i="29"/>
  <c r="F34" i="29"/>
  <c r="F52" i="33" l="1"/>
  <c r="F52" i="31"/>
  <c r="F52" i="34"/>
  <c r="F52" i="32"/>
  <c r="F52" i="30"/>
  <c r="F52" i="35"/>
  <c r="F52" i="29"/>
  <c r="F52" i="37"/>
  <c r="B52" i="23" l="1"/>
  <c r="B52" i="25"/>
  <c r="F51" i="25" l="1"/>
  <c r="F51" i="23" l="1"/>
  <c r="F50" i="25"/>
  <c r="F49" i="25"/>
  <c r="F48" i="25"/>
  <c r="F47" i="25"/>
  <c r="F46" i="25"/>
  <c r="F45" i="25"/>
  <c r="F44" i="25"/>
  <c r="F43" i="25"/>
  <c r="F42" i="25"/>
  <c r="F41" i="25"/>
  <c r="F40" i="25"/>
  <c r="F39" i="25"/>
  <c r="F38" i="25"/>
  <c r="F37" i="25"/>
  <c r="F36" i="25"/>
  <c r="F32" i="25"/>
  <c r="F31" i="25"/>
  <c r="F30" i="25"/>
  <c r="F29" i="25"/>
  <c r="F28" i="25"/>
  <c r="F27" i="25"/>
  <c r="F26" i="25"/>
  <c r="F25" i="25"/>
  <c r="F24" i="25"/>
  <c r="F23" i="25"/>
  <c r="F22" i="25"/>
  <c r="F21" i="25"/>
  <c r="F20" i="25"/>
  <c r="F19" i="25"/>
  <c r="F18" i="25"/>
  <c r="F17" i="25"/>
  <c r="F16" i="25"/>
  <c r="F15" i="25"/>
  <c r="F14" i="25"/>
  <c r="F13" i="25"/>
  <c r="F12" i="25"/>
  <c r="F11" i="25"/>
  <c r="F10" i="25"/>
  <c r="F9" i="25"/>
  <c r="F7" i="25"/>
  <c r="F6" i="25"/>
  <c r="F5" i="25"/>
  <c r="F4" i="25"/>
  <c r="F50" i="23"/>
  <c r="F49" i="23"/>
  <c r="F48" i="23"/>
  <c r="F47" i="23"/>
  <c r="F46" i="23"/>
  <c r="F45" i="23"/>
  <c r="F44" i="23"/>
  <c r="F43" i="23"/>
  <c r="F42" i="23"/>
  <c r="F41" i="23"/>
  <c r="F40" i="23"/>
  <c r="F39" i="23"/>
  <c r="F38" i="23"/>
  <c r="F37" i="23"/>
  <c r="F36" i="23"/>
  <c r="F32" i="23"/>
  <c r="F31" i="23"/>
  <c r="F30" i="23"/>
  <c r="F29" i="23"/>
  <c r="F28" i="23"/>
  <c r="F27" i="23"/>
  <c r="F26" i="23"/>
  <c r="F25" i="23"/>
  <c r="F24" i="23"/>
  <c r="F23" i="23"/>
  <c r="F22" i="23"/>
  <c r="F21" i="23"/>
  <c r="F20" i="23"/>
  <c r="F19" i="23"/>
  <c r="F18" i="23"/>
  <c r="F17" i="23"/>
  <c r="F16" i="23"/>
  <c r="F15" i="23"/>
  <c r="F14" i="23"/>
  <c r="F13" i="23"/>
  <c r="F12" i="23"/>
  <c r="F11" i="23"/>
  <c r="F10" i="23"/>
  <c r="F9" i="23"/>
  <c r="F33" i="23"/>
  <c r="F7" i="23"/>
  <c r="F6" i="23"/>
  <c r="F5" i="23"/>
  <c r="F4" i="23"/>
  <c r="F35" i="23" l="1"/>
  <c r="E33" i="25"/>
  <c r="F33" i="25" s="1"/>
  <c r="F8" i="25"/>
  <c r="E35" i="25"/>
  <c r="F35" i="25" s="1"/>
  <c r="F34" i="25"/>
  <c r="F34" i="23"/>
  <c r="F8" i="23"/>
  <c r="F52" i="25"/>
  <c r="F52" i="23" l="1"/>
</calcChain>
</file>

<file path=xl/sharedStrings.xml><?xml version="1.0" encoding="utf-8"?>
<sst xmlns="http://schemas.openxmlformats.org/spreadsheetml/2006/main" count="126" uniqueCount="38">
  <si>
    <t>Year</t>
  </si>
  <si>
    <t>Increase ($)</t>
  </si>
  <si>
    <t>Average Index
During Increase</t>
  </si>
  <si>
    <t>Original  Cost</t>
  </si>
  <si>
    <t>CBPP Specific Assigned Transmission Lines Original Costs in 2015 Dollars</t>
  </si>
  <si>
    <t>CBPP Specific Assigned Subtotal Terminal Stations Original Costs in 2015 Dollars</t>
  </si>
  <si>
    <t>NARL Specific Assigned Transmission Lines Original Costs in 2015 Dollars</t>
  </si>
  <si>
    <t>NARL Specific Assigned Subtotal Terminal Stations Original Costs in 2015 Dollars</t>
  </si>
  <si>
    <t>NP Specific Assigned Transmission Lines Original Costs in 2015 Dollars</t>
  </si>
  <si>
    <t>NP Specific Assigned Subtotal Terminal Stations Original Costs in 2015 Dollars</t>
  </si>
  <si>
    <t>Teck Specific Assigned Transmission Lines Original Costs in 2015 Dollars</t>
  </si>
  <si>
    <t>Teck Specific Assigned Subtotal Terminal Stations Original Costs in 2015 Dollars</t>
  </si>
  <si>
    <t>Vale Specific Assigned Transmission Lines Original Costs in 2015 Dollars</t>
  </si>
  <si>
    <t>Vale Specific Assigned Subtotal Terminal Stations Original Costs in 2015 Dollars</t>
  </si>
  <si>
    <t>** Reference: "The Handy-Whitman Index of Public Utility Construction Costs", Bulletin 180, 1912 to July 1, 2014,</t>
  </si>
  <si>
    <t>The 1999 index is the average of the index for 1998 and 1999.</t>
  </si>
  <si>
    <t>* Source: NLH amended GRA 2013, RFI V-NLH-114, attachment 1, page 2 of 5, column 2</t>
  </si>
  <si>
    <t>* Source: NLH amended GRA 2013, RFI V-NLH-114, attachment 1, page 2 of 5, column 4</t>
  </si>
  <si>
    <t>*** The 1973 index is used for the 1997 average index as the Come-By-Chance Refinery started operation in 1973</t>
  </si>
  <si>
    <t>The 2001 index is adjusted to reduce the balance in 2015 $ to zero.</t>
  </si>
  <si>
    <r>
      <t>according to the "</t>
    </r>
    <r>
      <rPr>
        <i/>
        <sz val="10"/>
        <color theme="1"/>
        <rFont val="Times New Roman"/>
        <family val="1"/>
      </rPr>
      <t>History of Refining at Come by Chanc</t>
    </r>
    <r>
      <rPr>
        <sz val="10"/>
        <color theme="1"/>
        <rFont val="Times New Roman"/>
        <family val="2"/>
      </rPr>
      <t>e", http://www.narefining.ca/history.asp.</t>
    </r>
  </si>
  <si>
    <t>* Source: NLH amended GRA 2013, RFI V-NLH-114, attachment 1, page 3 of 5, column 3</t>
  </si>
  <si>
    <t>* Source: NLH amended GRA 2013, RFI V-NLH-114, attachment 1, page 3 of 5, column 2</t>
  </si>
  <si>
    <t>* Source: NLH amended GRA 2013, RFI V-NLH-114, attachment 1, page 1 of 5, column 3</t>
  </si>
  <si>
    <t>* Source: NLH amended GRA 2013, RFI V-NLH-114, attachment 1, page 1 of 5, column 2</t>
  </si>
  <si>
    <t>* Source: NLH amended GRA 2013, RFI V-NLH-114, attachment 1, page 4 of 5, column 3</t>
  </si>
  <si>
    <t>* Source: NLH amended GRA 2013, RFI V-NLH-114, attachment 1, page 4 of 5, column 2</t>
  </si>
  <si>
    <t>* Source: NLH amended GRA 2013, RFI V-NLH-114, attachment 1, page 5 of 5, column 3</t>
  </si>
  <si>
    <t>* Source: NLH amended GRA 2013, RFI V-NLH-114, attachment 1, page 5 of 5, column 2</t>
  </si>
  <si>
    <t>Original*
Cost ($)</t>
  </si>
  <si>
    <t>Index**
(2015 Base)</t>
  </si>
  <si>
    <t>Average Index***
During Increase</t>
  </si>
  <si>
    <t>Increase (2015$)
(C / D * 100)</t>
  </si>
  <si>
    <t>An Improved Method for</t>
  </si>
  <si>
    <t>Calculating Specific Allocated Costs</t>
  </si>
  <si>
    <t>Plant In Service By Customer (2015 $)</t>
  </si>
  <si>
    <t>North Atlantic Region. For convenience, the index base is changed from 1973 to 2015.</t>
  </si>
  <si>
    <r>
      <t>*** For 1997 average index, see Transmission Age Tab in "</t>
    </r>
    <r>
      <rPr>
        <i/>
        <sz val="10"/>
        <color theme="1"/>
        <rFont val="Times New Roman"/>
        <family val="1"/>
      </rPr>
      <t>PUB-V-0001 Original Cost (2015 $)</t>
    </r>
    <r>
      <rPr>
        <sz val="10"/>
        <color theme="1"/>
        <rFont val="Times New Roman"/>
        <family val="2"/>
      </rPr>
      <t>" workbook.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</si>
</sst>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-;\-* #,##0_-;_-* &quot;-&quot;??_-;_-@_-"/>
    <numFmt numFmtId="165" formatCode="0.0000000"/>
    <numFmt numFmtId="166" formatCode="#,##0;\(#,##0\)"/>
  </numFmts>
  <fonts count="8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2"/>
    </font>
    <font>
      <i/>
      <sz val="10"/>
      <color theme="1"/>
      <name val="Times New Roman"/>
      <family val="1"/>
    </font>
    <font>
      <b/>
      <sz val="20"/>
      <color theme="1"/>
      <name val="Times New Roman"/>
      <family val="1"/>
    </font>
    <font>
      <sz val="2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1" fillId="0" borderId="0" xfId="0" applyNumberFormat="1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164" fontId="0" fillId="0" borderId="0" xfId="0" applyNumberFormat="1" applyFill="1" applyAlignment="1">
      <alignment horizontal="center" wrapText="1"/>
    </xf>
    <xf numFmtId="165" fontId="0" fillId="0" borderId="0" xfId="0" applyNumberFormat="1"/>
    <xf numFmtId="166" fontId="0" fillId="0" borderId="0" xfId="0" applyNumberFormat="1" applyBorder="1" applyAlignment="1">
      <alignment horizontal="center" wrapText="1"/>
    </xf>
    <xf numFmtId="166" fontId="1" fillId="0" borderId="0" xfId="0" applyNumberFormat="1" applyFont="1" applyBorder="1" applyAlignment="1">
      <alignment horizontal="center" wrapText="1"/>
    </xf>
    <xf numFmtId="0" fontId="3" fillId="0" borderId="0" xfId="0" applyFo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2" xfId="0" applyNumberFormat="1" applyBorder="1" applyAlignment="1">
      <alignment horizontal="right"/>
    </xf>
    <xf numFmtId="166" fontId="0" fillId="0" borderId="0" xfId="0" applyNumberFormat="1" applyBorder="1" applyAlignment="1">
      <alignment horizontal="right" wrapText="1"/>
    </xf>
    <xf numFmtId="164" fontId="0" fillId="0" borderId="1" xfId="0" applyNumberFormat="1" applyFill="1" applyBorder="1" applyAlignment="1">
      <alignment horizontal="center" wrapText="1"/>
    </xf>
    <xf numFmtId="166" fontId="0" fillId="0" borderId="1" xfId="0" applyNumberFormat="1" applyBorder="1" applyAlignment="1">
      <alignment horizontal="right" wrapText="1"/>
    </xf>
    <xf numFmtId="164" fontId="0" fillId="0" borderId="0" xfId="0" applyNumberFormat="1" applyFill="1" applyBorder="1" applyAlignment="1">
      <alignment horizontal="center" wrapText="1"/>
    </xf>
    <xf numFmtId="164" fontId="0" fillId="0" borderId="2" xfId="0" applyNumberFormat="1" applyFill="1" applyBorder="1" applyAlignment="1">
      <alignment horizontal="center" wrapText="1"/>
    </xf>
    <xf numFmtId="166" fontId="0" fillId="0" borderId="2" xfId="0" applyNumberFormat="1" applyBorder="1" applyAlignment="1">
      <alignment horizontal="right" wrapText="1"/>
    </xf>
    <xf numFmtId="0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164" fontId="0" fillId="0" borderId="2" xfId="0" applyNumberFormat="1" applyBorder="1" applyAlignment="1">
      <alignment horizontal="center" wrapText="1"/>
    </xf>
    <xf numFmtId="0" fontId="4" fillId="0" borderId="0" xfId="0" applyFont="1" applyFill="1"/>
    <xf numFmtId="0" fontId="4" fillId="0" borderId="0" xfId="0" applyFont="1"/>
    <xf numFmtId="166" fontId="1" fillId="0" borderId="0" xfId="0" applyNumberFormat="1" applyFont="1" applyBorder="1" applyAlignment="1">
      <alignment horizontal="right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41"/>
  <sheetViews>
    <sheetView zoomScale="110" zoomScaleNormal="110" workbookViewId="0">
      <selection activeCell="B12" sqref="B12"/>
    </sheetView>
  </sheetViews>
  <sheetFormatPr defaultRowHeight="15.75" x14ac:dyDescent="0.25"/>
  <cols>
    <col min="1" max="1" width="6.625" customWidth="1"/>
    <col min="2" max="2" width="69.125" customWidth="1"/>
    <col min="3" max="4" width="7" customWidth="1"/>
  </cols>
  <sheetData>
    <row r="3" spans="2:2" x14ac:dyDescent="0.25">
      <c r="B3" s="1"/>
    </row>
    <row r="4" spans="2:2" x14ac:dyDescent="0.25">
      <c r="B4" s="6"/>
    </row>
    <row r="5" spans="2:2" x14ac:dyDescent="0.25">
      <c r="B5" s="6"/>
    </row>
    <row r="6" spans="2:2" ht="25.5" x14ac:dyDescent="0.35">
      <c r="B6" s="37" t="s">
        <v>33</v>
      </c>
    </row>
    <row r="7" spans="2:2" ht="26.25" x14ac:dyDescent="0.4">
      <c r="B7" s="38"/>
    </row>
    <row r="8" spans="2:2" ht="26.25" x14ac:dyDescent="0.4">
      <c r="B8" s="38"/>
    </row>
    <row r="9" spans="2:2" ht="25.5" x14ac:dyDescent="0.35">
      <c r="B9" s="37" t="s">
        <v>34</v>
      </c>
    </row>
    <row r="10" spans="2:2" ht="26.25" x14ac:dyDescent="0.4">
      <c r="B10" s="38"/>
    </row>
    <row r="11" spans="2:2" ht="25.5" x14ac:dyDescent="0.35">
      <c r="B11" s="39"/>
    </row>
    <row r="12" spans="2:2" ht="25.5" x14ac:dyDescent="0.35">
      <c r="B12" s="39" t="s">
        <v>35</v>
      </c>
    </row>
    <row r="13" spans="2:2" x14ac:dyDescent="0.25">
      <c r="B13" s="6"/>
    </row>
    <row r="14" spans="2:2" x14ac:dyDescent="0.25">
      <c r="B14" s="6"/>
    </row>
    <row r="15" spans="2:2" x14ac:dyDescent="0.25">
      <c r="B15" s="6"/>
    </row>
    <row r="16" spans="2:2" x14ac:dyDescent="0.25">
      <c r="B16" s="6"/>
    </row>
    <row r="18" spans="2:2" x14ac:dyDescent="0.25">
      <c r="B18" s="7"/>
    </row>
    <row r="19" spans="2:2" x14ac:dyDescent="0.25">
      <c r="B19" s="6"/>
    </row>
    <row r="20" spans="2:2" x14ac:dyDescent="0.25">
      <c r="B20" s="6"/>
    </row>
    <row r="21" spans="2:2" x14ac:dyDescent="0.25">
      <c r="B21" s="6"/>
    </row>
    <row r="22" spans="2:2" x14ac:dyDescent="0.25">
      <c r="B22" s="6"/>
    </row>
    <row r="23" spans="2:2" x14ac:dyDescent="0.25">
      <c r="B23" s="6"/>
    </row>
    <row r="24" spans="2:2" x14ac:dyDescent="0.25">
      <c r="B24" s="6"/>
    </row>
    <row r="25" spans="2:2" x14ac:dyDescent="0.25">
      <c r="B25" s="6"/>
    </row>
    <row r="26" spans="2:2" x14ac:dyDescent="0.25">
      <c r="B26" s="6"/>
    </row>
    <row r="27" spans="2:2" x14ac:dyDescent="0.25">
      <c r="B27" s="6"/>
    </row>
    <row r="28" spans="2:2" x14ac:dyDescent="0.25">
      <c r="B28" s="6"/>
    </row>
    <row r="29" spans="2:2" x14ac:dyDescent="0.25">
      <c r="B29" s="6"/>
    </row>
    <row r="30" spans="2:2" x14ac:dyDescent="0.25">
      <c r="B30" s="6"/>
    </row>
    <row r="31" spans="2:2" x14ac:dyDescent="0.25">
      <c r="B31" s="6"/>
    </row>
    <row r="32" spans="2:2" x14ac:dyDescent="0.25">
      <c r="B32" s="6"/>
    </row>
    <row r="33" spans="2:2" x14ac:dyDescent="0.25">
      <c r="B33" s="6"/>
    </row>
    <row r="34" spans="2:2" x14ac:dyDescent="0.25">
      <c r="B34" s="6"/>
    </row>
    <row r="35" spans="2:2" x14ac:dyDescent="0.25">
      <c r="B35" s="6"/>
    </row>
    <row r="36" spans="2:2" x14ac:dyDescent="0.25">
      <c r="B36" s="6"/>
    </row>
    <row r="37" spans="2:2" x14ac:dyDescent="0.25">
      <c r="B37" s="6"/>
    </row>
    <row r="38" spans="2:2" x14ac:dyDescent="0.25">
      <c r="B38" s="6"/>
    </row>
    <row r="39" spans="2:2" x14ac:dyDescent="0.25">
      <c r="B39" s="6"/>
    </row>
    <row r="40" spans="2:2" x14ac:dyDescent="0.25">
      <c r="B40" s="6"/>
    </row>
    <row r="41" spans="2:2" x14ac:dyDescent="0.25">
      <c r="B41" s="6"/>
    </row>
  </sheetData>
  <pageMargins left="0.7" right="0.7" top="0.75" bottom="0.75" header="0.3" footer="0.3"/>
  <pageSetup orientation="portrait" r:id="rId1"/>
  <headerFooter>
    <oddHeader>&amp;R&amp;"Franklin Gothic Book,Bold"&amp;10PUB-V-1 - ATTACHMENT 3
NLH Amended General Rate Application
Page 1 of  11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5"/>
  <sheetViews>
    <sheetView topLeftCell="A40" zoomScale="110" zoomScaleNormal="110" workbookViewId="0">
      <selection activeCell="A55" sqref="A55"/>
    </sheetView>
  </sheetViews>
  <sheetFormatPr defaultRowHeight="15.75" x14ac:dyDescent="0.25"/>
  <cols>
    <col min="1" max="1" width="13.625" customWidth="1"/>
    <col min="2" max="2" width="14.625" customWidth="1"/>
    <col min="3" max="3" width="12.625" customWidth="1"/>
    <col min="4" max="4" width="10.625" customWidth="1"/>
    <col min="5" max="5" width="16.625" customWidth="1"/>
    <col min="6" max="6" width="15.625" customWidth="1"/>
    <col min="7" max="9" width="14.625" customWidth="1"/>
  </cols>
  <sheetData>
    <row r="1" spans="1:6" ht="18.75" x14ac:dyDescent="0.3">
      <c r="A1" s="2" t="s">
        <v>12</v>
      </c>
    </row>
    <row r="2" spans="1:6" ht="31.5" x14ac:dyDescent="0.25">
      <c r="A2" s="3" t="s">
        <v>0</v>
      </c>
      <c r="B2" s="4" t="s">
        <v>29</v>
      </c>
      <c r="C2" s="3" t="s">
        <v>1</v>
      </c>
      <c r="D2" s="4" t="s">
        <v>30</v>
      </c>
      <c r="E2" s="4" t="s">
        <v>2</v>
      </c>
      <c r="F2" s="4" t="s">
        <v>32</v>
      </c>
    </row>
    <row r="3" spans="1:6" x14ac:dyDescent="0.25">
      <c r="A3" s="10">
        <v>1967</v>
      </c>
      <c r="B3" s="12">
        <v>0</v>
      </c>
      <c r="C3" s="9"/>
      <c r="D3" s="8">
        <v>9.6952908587257625</v>
      </c>
      <c r="E3" s="8"/>
      <c r="F3" s="9"/>
    </row>
    <row r="4" spans="1:6" x14ac:dyDescent="0.25">
      <c r="A4" s="10">
        <v>1968</v>
      </c>
      <c r="B4" s="11"/>
      <c r="C4" s="18">
        <f>B4-B3</f>
        <v>0</v>
      </c>
      <c r="D4" s="8">
        <v>9.97229916897507</v>
      </c>
      <c r="E4" s="13"/>
      <c r="F4" s="22">
        <f t="shared" ref="F4:F32" si="0">IF(E4="",C4*$D$51/D4,C4*$D$51/E4)</f>
        <v>0</v>
      </c>
    </row>
    <row r="5" spans="1:6" x14ac:dyDescent="0.25">
      <c r="A5" s="10">
        <v>1969</v>
      </c>
      <c r="B5" s="11"/>
      <c r="C5" s="18">
        <f t="shared" ref="C5:C33" si="1">B5-B4</f>
        <v>0</v>
      </c>
      <c r="D5" s="8">
        <v>10.526315789473683</v>
      </c>
      <c r="E5" s="13"/>
      <c r="F5" s="22">
        <f t="shared" si="0"/>
        <v>0</v>
      </c>
    </row>
    <row r="6" spans="1:6" x14ac:dyDescent="0.25">
      <c r="A6" s="10">
        <v>1970</v>
      </c>
      <c r="B6" s="11"/>
      <c r="C6" s="18">
        <f t="shared" si="1"/>
        <v>0</v>
      </c>
      <c r="D6" s="8">
        <v>11.357340720221606</v>
      </c>
      <c r="E6" s="13"/>
      <c r="F6" s="22">
        <f t="shared" si="0"/>
        <v>0</v>
      </c>
    </row>
    <row r="7" spans="1:6" x14ac:dyDescent="0.25">
      <c r="A7" s="10">
        <v>1971</v>
      </c>
      <c r="B7" s="11"/>
      <c r="C7" s="18">
        <f t="shared" si="1"/>
        <v>0</v>
      </c>
      <c r="D7" s="8">
        <v>12.18836565096953</v>
      </c>
      <c r="E7" s="13"/>
      <c r="F7" s="22">
        <f t="shared" si="0"/>
        <v>0</v>
      </c>
    </row>
    <row r="8" spans="1:6" x14ac:dyDescent="0.25">
      <c r="A8" s="28">
        <v>1972</v>
      </c>
      <c r="B8" s="30"/>
      <c r="C8" s="19">
        <f t="shared" si="1"/>
        <v>0</v>
      </c>
      <c r="D8" s="30">
        <v>12.742382271468145</v>
      </c>
      <c r="E8" s="23"/>
      <c r="F8" s="24">
        <f t="shared" si="0"/>
        <v>0</v>
      </c>
    </row>
    <row r="9" spans="1:6" x14ac:dyDescent="0.25">
      <c r="A9" s="10">
        <v>1973</v>
      </c>
      <c r="B9" s="11"/>
      <c r="C9" s="20">
        <f t="shared" si="1"/>
        <v>0</v>
      </c>
      <c r="D9" s="11">
        <v>13.850415512465375</v>
      </c>
      <c r="E9" s="25"/>
      <c r="F9" s="22">
        <f t="shared" si="0"/>
        <v>0</v>
      </c>
    </row>
    <row r="10" spans="1:6" x14ac:dyDescent="0.25">
      <c r="A10" s="10">
        <v>1974</v>
      </c>
      <c r="B10" s="11"/>
      <c r="C10" s="20">
        <f t="shared" si="1"/>
        <v>0</v>
      </c>
      <c r="D10" s="11">
        <v>16.897506925207757</v>
      </c>
      <c r="E10" s="25"/>
      <c r="F10" s="22">
        <f t="shared" si="0"/>
        <v>0</v>
      </c>
    </row>
    <row r="11" spans="1:6" x14ac:dyDescent="0.25">
      <c r="A11" s="10">
        <v>1975</v>
      </c>
      <c r="B11" s="11"/>
      <c r="C11" s="20">
        <f t="shared" si="1"/>
        <v>0</v>
      </c>
      <c r="D11" s="11">
        <v>19.390581717451525</v>
      </c>
      <c r="E11" s="25"/>
      <c r="F11" s="22">
        <f t="shared" si="0"/>
        <v>0</v>
      </c>
    </row>
    <row r="12" spans="1:6" x14ac:dyDescent="0.25">
      <c r="A12" s="31">
        <v>1976</v>
      </c>
      <c r="B12" s="33"/>
      <c r="C12" s="21">
        <f t="shared" si="1"/>
        <v>0</v>
      </c>
      <c r="D12" s="33">
        <v>20.360110803324101</v>
      </c>
      <c r="E12" s="26"/>
      <c r="F12" s="27">
        <f t="shared" si="0"/>
        <v>0</v>
      </c>
    </row>
    <row r="13" spans="1:6" x14ac:dyDescent="0.25">
      <c r="A13" s="10">
        <v>1977</v>
      </c>
      <c r="B13" s="11"/>
      <c r="C13" s="18">
        <f t="shared" si="1"/>
        <v>0</v>
      </c>
      <c r="D13" s="8">
        <v>21.606648199445981</v>
      </c>
      <c r="E13" s="13"/>
      <c r="F13" s="22">
        <f t="shared" si="0"/>
        <v>0</v>
      </c>
    </row>
    <row r="14" spans="1:6" x14ac:dyDescent="0.25">
      <c r="A14" s="10">
        <v>1978</v>
      </c>
      <c r="B14" s="11"/>
      <c r="C14" s="18">
        <f t="shared" si="1"/>
        <v>0</v>
      </c>
      <c r="D14" s="8">
        <v>22.299168975069254</v>
      </c>
      <c r="E14" s="13"/>
      <c r="F14" s="22">
        <f t="shared" si="0"/>
        <v>0</v>
      </c>
    </row>
    <row r="15" spans="1:6" x14ac:dyDescent="0.25">
      <c r="A15" s="10">
        <v>1979</v>
      </c>
      <c r="B15" s="11"/>
      <c r="C15" s="18">
        <f t="shared" si="1"/>
        <v>0</v>
      </c>
      <c r="D15" s="8">
        <v>24.238227146814403</v>
      </c>
      <c r="E15" s="13"/>
      <c r="F15" s="22">
        <f t="shared" si="0"/>
        <v>0</v>
      </c>
    </row>
    <row r="16" spans="1:6" x14ac:dyDescent="0.25">
      <c r="A16" s="10">
        <v>1980</v>
      </c>
      <c r="B16" s="11"/>
      <c r="C16" s="18">
        <f t="shared" si="1"/>
        <v>0</v>
      </c>
      <c r="D16" s="8">
        <v>26.869806094182824</v>
      </c>
      <c r="E16" s="13"/>
      <c r="F16" s="22">
        <f t="shared" si="0"/>
        <v>0</v>
      </c>
    </row>
    <row r="17" spans="1:6" x14ac:dyDescent="0.25">
      <c r="A17" s="10">
        <v>1981</v>
      </c>
      <c r="B17" s="11"/>
      <c r="C17" s="18">
        <f t="shared" si="1"/>
        <v>0</v>
      </c>
      <c r="D17" s="8">
        <v>28.947368421052634</v>
      </c>
      <c r="E17" s="13"/>
      <c r="F17" s="22">
        <f t="shared" si="0"/>
        <v>0</v>
      </c>
    </row>
    <row r="18" spans="1:6" x14ac:dyDescent="0.25">
      <c r="A18" s="28">
        <v>1982</v>
      </c>
      <c r="B18" s="30"/>
      <c r="C18" s="19">
        <f t="shared" si="1"/>
        <v>0</v>
      </c>
      <c r="D18" s="30">
        <v>30.609418282548479</v>
      </c>
      <c r="E18" s="23"/>
      <c r="F18" s="24">
        <f t="shared" si="0"/>
        <v>0</v>
      </c>
    </row>
    <row r="19" spans="1:6" x14ac:dyDescent="0.25">
      <c r="A19" s="10">
        <v>1983</v>
      </c>
      <c r="B19" s="11"/>
      <c r="C19" s="20">
        <f t="shared" si="1"/>
        <v>0</v>
      </c>
      <c r="D19" s="11">
        <v>31.578947368421051</v>
      </c>
      <c r="E19" s="25"/>
      <c r="F19" s="22">
        <f t="shared" si="0"/>
        <v>0</v>
      </c>
    </row>
    <row r="20" spans="1:6" x14ac:dyDescent="0.25">
      <c r="A20" s="10">
        <v>1984</v>
      </c>
      <c r="B20" s="11"/>
      <c r="C20" s="20">
        <f t="shared" si="1"/>
        <v>0</v>
      </c>
      <c r="D20" s="11">
        <v>32.409972299168977</v>
      </c>
      <c r="E20" s="25"/>
      <c r="F20" s="22">
        <f t="shared" si="0"/>
        <v>0</v>
      </c>
    </row>
    <row r="21" spans="1:6" x14ac:dyDescent="0.25">
      <c r="A21" s="10">
        <v>1985</v>
      </c>
      <c r="B21" s="11"/>
      <c r="C21" s="20">
        <f t="shared" si="1"/>
        <v>0</v>
      </c>
      <c r="D21" s="11">
        <v>33.2409972299169</v>
      </c>
      <c r="E21" s="25"/>
      <c r="F21" s="22">
        <f t="shared" si="0"/>
        <v>0</v>
      </c>
    </row>
    <row r="22" spans="1:6" x14ac:dyDescent="0.25">
      <c r="A22" s="31">
        <v>1986</v>
      </c>
      <c r="B22" s="33"/>
      <c r="C22" s="21">
        <f t="shared" si="1"/>
        <v>0</v>
      </c>
      <c r="D22" s="33">
        <v>33.933518005540165</v>
      </c>
      <c r="E22" s="26"/>
      <c r="F22" s="27">
        <f t="shared" si="0"/>
        <v>0</v>
      </c>
    </row>
    <row r="23" spans="1:6" x14ac:dyDescent="0.25">
      <c r="A23" s="10">
        <v>1987</v>
      </c>
      <c r="B23" s="11"/>
      <c r="C23" s="18">
        <f t="shared" si="1"/>
        <v>0</v>
      </c>
      <c r="D23" s="8">
        <v>34.34903047091413</v>
      </c>
      <c r="E23" s="13"/>
      <c r="F23" s="22">
        <f t="shared" si="0"/>
        <v>0</v>
      </c>
    </row>
    <row r="24" spans="1:6" x14ac:dyDescent="0.25">
      <c r="A24" s="10">
        <v>1988</v>
      </c>
      <c r="B24" s="11"/>
      <c r="C24" s="18">
        <f t="shared" si="1"/>
        <v>0</v>
      </c>
      <c r="D24" s="8">
        <v>37.534626038781163</v>
      </c>
      <c r="E24" s="13"/>
      <c r="F24" s="22">
        <f t="shared" si="0"/>
        <v>0</v>
      </c>
    </row>
    <row r="25" spans="1:6" x14ac:dyDescent="0.25">
      <c r="A25" s="10">
        <v>1989</v>
      </c>
      <c r="B25" s="11"/>
      <c r="C25" s="18">
        <f t="shared" si="1"/>
        <v>0</v>
      </c>
      <c r="D25" s="8">
        <v>39.612188365650965</v>
      </c>
      <c r="E25" s="13"/>
      <c r="F25" s="22">
        <f t="shared" si="0"/>
        <v>0</v>
      </c>
    </row>
    <row r="26" spans="1:6" x14ac:dyDescent="0.25">
      <c r="A26" s="10">
        <v>1990</v>
      </c>
      <c r="B26" s="11"/>
      <c r="C26" s="18">
        <f t="shared" si="1"/>
        <v>0</v>
      </c>
      <c r="D26" s="8">
        <v>41.689750692520775</v>
      </c>
      <c r="E26" s="13"/>
      <c r="F26" s="22">
        <f t="shared" si="0"/>
        <v>0</v>
      </c>
    </row>
    <row r="27" spans="1:6" x14ac:dyDescent="0.25">
      <c r="A27" s="10">
        <v>1991</v>
      </c>
      <c r="B27" s="11"/>
      <c r="C27" s="18">
        <f t="shared" si="1"/>
        <v>0</v>
      </c>
      <c r="D27" s="8">
        <v>43.074792243767313</v>
      </c>
      <c r="E27" s="13"/>
      <c r="F27" s="22">
        <f t="shared" si="0"/>
        <v>0</v>
      </c>
    </row>
    <row r="28" spans="1:6" x14ac:dyDescent="0.25">
      <c r="A28" s="28">
        <v>1992</v>
      </c>
      <c r="B28" s="30"/>
      <c r="C28" s="19">
        <f t="shared" si="1"/>
        <v>0</v>
      </c>
      <c r="D28" s="30">
        <v>43.767313019390578</v>
      </c>
      <c r="E28" s="23"/>
      <c r="F28" s="24">
        <f t="shared" si="0"/>
        <v>0</v>
      </c>
    </row>
    <row r="29" spans="1:6" x14ac:dyDescent="0.25">
      <c r="A29" s="10">
        <v>1993</v>
      </c>
      <c r="B29" s="11"/>
      <c r="C29" s="20">
        <f t="shared" si="1"/>
        <v>0</v>
      </c>
      <c r="D29" s="11">
        <v>45.290858725761773</v>
      </c>
      <c r="E29" s="25"/>
      <c r="F29" s="22">
        <f t="shared" si="0"/>
        <v>0</v>
      </c>
    </row>
    <row r="30" spans="1:6" x14ac:dyDescent="0.25">
      <c r="A30" s="10">
        <v>1994</v>
      </c>
      <c r="B30" s="11"/>
      <c r="C30" s="20">
        <f t="shared" si="1"/>
        <v>0</v>
      </c>
      <c r="D30" s="11">
        <v>47.368421052631575</v>
      </c>
      <c r="E30" s="25"/>
      <c r="F30" s="22">
        <f t="shared" si="0"/>
        <v>0</v>
      </c>
    </row>
    <row r="31" spans="1:6" x14ac:dyDescent="0.25">
      <c r="A31" s="10">
        <v>1995</v>
      </c>
      <c r="B31" s="11"/>
      <c r="C31" s="20">
        <f t="shared" si="1"/>
        <v>0</v>
      </c>
      <c r="D31" s="11">
        <v>49.168975069252078</v>
      </c>
      <c r="E31" s="25"/>
      <c r="F31" s="22">
        <f t="shared" si="0"/>
        <v>0</v>
      </c>
    </row>
    <row r="32" spans="1:6" x14ac:dyDescent="0.25">
      <c r="A32" s="31">
        <v>1996</v>
      </c>
      <c r="B32" s="11"/>
      <c r="C32" s="21">
        <f t="shared" si="1"/>
        <v>0</v>
      </c>
      <c r="D32" s="33">
        <v>49.722991689750693</v>
      </c>
      <c r="E32" s="26"/>
      <c r="F32" s="27">
        <f t="shared" si="0"/>
        <v>0</v>
      </c>
    </row>
    <row r="33" spans="1:7" x14ac:dyDescent="0.25">
      <c r="A33" s="3">
        <v>1997</v>
      </c>
      <c r="B33" s="30"/>
      <c r="C33" s="22">
        <f t="shared" si="1"/>
        <v>0</v>
      </c>
      <c r="D33" s="8">
        <v>50.96952908587258</v>
      </c>
      <c r="E33" s="13"/>
      <c r="F33" s="22">
        <f>IF(E33="",C33*$D$51/D33,C33*$D$51/E33)</f>
        <v>0</v>
      </c>
      <c r="G33" s="14"/>
    </row>
    <row r="34" spans="1:7" x14ac:dyDescent="0.25">
      <c r="A34" s="3">
        <v>1998</v>
      </c>
      <c r="B34" s="11"/>
      <c r="C34" s="22"/>
      <c r="D34" s="8">
        <v>52.21606648199446</v>
      </c>
      <c r="E34" s="13"/>
      <c r="F34" s="22">
        <f t="shared" ref="F34:F51" si="2">IF(E34="",C34*$D$51/D34,C34*$D$51/E34)</f>
        <v>0</v>
      </c>
    </row>
    <row r="35" spans="1:7" x14ac:dyDescent="0.25">
      <c r="A35" s="3">
        <v>1999</v>
      </c>
      <c r="B35" s="11"/>
      <c r="C35" s="22">
        <f>B35-B33</f>
        <v>0</v>
      </c>
      <c r="D35" s="8">
        <v>52.493074792243767</v>
      </c>
      <c r="E35" s="13"/>
      <c r="F35" s="22">
        <f t="shared" si="2"/>
        <v>0</v>
      </c>
    </row>
    <row r="36" spans="1:7" x14ac:dyDescent="0.25">
      <c r="A36" s="3">
        <v>2000</v>
      </c>
      <c r="B36" s="11"/>
      <c r="C36" s="22">
        <f t="shared" ref="C36:C51" si="3">B36-B35</f>
        <v>0</v>
      </c>
      <c r="D36" s="8">
        <v>54.847645429362878</v>
      </c>
      <c r="E36" s="13"/>
      <c r="F36" s="22">
        <f t="shared" si="2"/>
        <v>0</v>
      </c>
    </row>
    <row r="37" spans="1:7" x14ac:dyDescent="0.25">
      <c r="A37" s="3">
        <v>2001</v>
      </c>
      <c r="B37" s="15"/>
      <c r="C37" s="22">
        <f t="shared" si="3"/>
        <v>0</v>
      </c>
      <c r="D37" s="8">
        <v>56.50969529085873</v>
      </c>
      <c r="E37" s="13"/>
      <c r="F37" s="22">
        <f t="shared" si="2"/>
        <v>0</v>
      </c>
    </row>
    <row r="38" spans="1:7" x14ac:dyDescent="0.25">
      <c r="A38" s="28">
        <v>2002</v>
      </c>
      <c r="B38" s="29"/>
      <c r="C38" s="24">
        <f t="shared" si="3"/>
        <v>0</v>
      </c>
      <c r="D38" s="30">
        <v>57.61772853185596</v>
      </c>
      <c r="E38" s="23"/>
      <c r="F38" s="24">
        <f t="shared" si="2"/>
        <v>0</v>
      </c>
    </row>
    <row r="39" spans="1:7" x14ac:dyDescent="0.25">
      <c r="A39" s="3">
        <v>2003</v>
      </c>
      <c r="B39" s="15"/>
      <c r="C39" s="22">
        <f t="shared" si="3"/>
        <v>0</v>
      </c>
      <c r="D39" s="8">
        <v>57.61772853185596</v>
      </c>
      <c r="E39" s="25"/>
      <c r="F39" s="22">
        <f t="shared" si="2"/>
        <v>0</v>
      </c>
    </row>
    <row r="40" spans="1:7" x14ac:dyDescent="0.25">
      <c r="A40" s="3">
        <v>2004</v>
      </c>
      <c r="B40" s="15"/>
      <c r="C40" s="22">
        <f t="shared" si="3"/>
        <v>0</v>
      </c>
      <c r="D40" s="8">
        <v>63.019390581717452</v>
      </c>
      <c r="E40" s="25"/>
      <c r="F40" s="22">
        <f t="shared" si="2"/>
        <v>0</v>
      </c>
    </row>
    <row r="41" spans="1:7" x14ac:dyDescent="0.25">
      <c r="A41" s="3">
        <v>2005</v>
      </c>
      <c r="B41" s="15"/>
      <c r="C41" s="22">
        <f t="shared" si="3"/>
        <v>0</v>
      </c>
      <c r="D41" s="8">
        <v>67.313019390581715</v>
      </c>
      <c r="E41" s="25"/>
      <c r="F41" s="22">
        <f t="shared" si="2"/>
        <v>0</v>
      </c>
    </row>
    <row r="42" spans="1:7" x14ac:dyDescent="0.25">
      <c r="A42" s="3">
        <v>2006</v>
      </c>
      <c r="B42" s="15"/>
      <c r="C42" s="27">
        <f t="shared" si="3"/>
        <v>0</v>
      </c>
      <c r="D42" s="8">
        <v>72.4376731301939</v>
      </c>
      <c r="E42" s="26"/>
      <c r="F42" s="27">
        <f t="shared" si="2"/>
        <v>0</v>
      </c>
    </row>
    <row r="43" spans="1:7" x14ac:dyDescent="0.25">
      <c r="A43" s="28">
        <v>2007</v>
      </c>
      <c r="B43" s="29"/>
      <c r="C43" s="22">
        <f t="shared" si="3"/>
        <v>0</v>
      </c>
      <c r="D43" s="30">
        <v>78.1163434903047</v>
      </c>
      <c r="E43" s="13"/>
      <c r="F43" s="22">
        <f t="shared" si="2"/>
        <v>0</v>
      </c>
    </row>
    <row r="44" spans="1:7" x14ac:dyDescent="0.25">
      <c r="A44" s="10">
        <v>2008</v>
      </c>
      <c r="B44" s="15"/>
      <c r="C44" s="22">
        <f t="shared" si="3"/>
        <v>0</v>
      </c>
      <c r="D44" s="11">
        <v>87.119113573407205</v>
      </c>
      <c r="E44" s="13"/>
      <c r="F44" s="22">
        <f t="shared" si="2"/>
        <v>0</v>
      </c>
    </row>
    <row r="45" spans="1:7" x14ac:dyDescent="0.25">
      <c r="A45" s="10">
        <v>2009</v>
      </c>
      <c r="B45" s="15"/>
      <c r="C45" s="22">
        <f t="shared" si="3"/>
        <v>0</v>
      </c>
      <c r="D45" s="11">
        <v>84.48753462603878</v>
      </c>
      <c r="E45" s="13"/>
      <c r="F45" s="22">
        <f t="shared" si="2"/>
        <v>0</v>
      </c>
    </row>
    <row r="46" spans="1:7" x14ac:dyDescent="0.25">
      <c r="A46" s="10">
        <v>2010</v>
      </c>
      <c r="B46" s="15"/>
      <c r="C46" s="22">
        <f t="shared" si="3"/>
        <v>0</v>
      </c>
      <c r="D46" s="11">
        <v>88.365650969529085</v>
      </c>
      <c r="E46" s="13"/>
      <c r="F46" s="22">
        <f t="shared" si="2"/>
        <v>0</v>
      </c>
    </row>
    <row r="47" spans="1:7" x14ac:dyDescent="0.25">
      <c r="A47" s="31">
        <v>2011</v>
      </c>
      <c r="B47" s="32"/>
      <c r="C47" s="22">
        <f t="shared" si="3"/>
        <v>0</v>
      </c>
      <c r="D47" s="33">
        <v>92.659279778393355</v>
      </c>
      <c r="E47" s="13"/>
      <c r="F47" s="22">
        <f t="shared" si="2"/>
        <v>0</v>
      </c>
    </row>
    <row r="48" spans="1:7" x14ac:dyDescent="0.25">
      <c r="A48" s="3">
        <v>2012</v>
      </c>
      <c r="B48" s="15">
        <v>3277016</v>
      </c>
      <c r="C48" s="24">
        <f t="shared" si="3"/>
        <v>3277016</v>
      </c>
      <c r="D48" s="8">
        <v>94.45983379501385</v>
      </c>
      <c r="E48" s="23"/>
      <c r="F48" s="24">
        <f t="shared" si="2"/>
        <v>3469216.3519061585</v>
      </c>
    </row>
    <row r="49" spans="1:6" x14ac:dyDescent="0.25">
      <c r="A49" s="3">
        <v>2013</v>
      </c>
      <c r="B49" s="15">
        <v>6549033</v>
      </c>
      <c r="C49" s="22">
        <f t="shared" si="3"/>
        <v>3272017</v>
      </c>
      <c r="D49" s="8">
        <v>96.260387811634345</v>
      </c>
      <c r="E49" s="25"/>
      <c r="F49" s="22">
        <f t="shared" si="2"/>
        <v>3399131.3294964032</v>
      </c>
    </row>
    <row r="50" spans="1:6" x14ac:dyDescent="0.25">
      <c r="A50" s="3">
        <v>2014</v>
      </c>
      <c r="B50" s="15">
        <v>6554033</v>
      </c>
      <c r="C50" s="22">
        <f t="shared" si="3"/>
        <v>5000</v>
      </c>
      <c r="D50" s="8">
        <v>98.61495844875347</v>
      </c>
      <c r="E50" s="25"/>
      <c r="F50" s="22">
        <f t="shared" si="2"/>
        <v>5070.2247191011229</v>
      </c>
    </row>
    <row r="51" spans="1:6" x14ac:dyDescent="0.25">
      <c r="A51" s="31">
        <v>2015</v>
      </c>
      <c r="B51" s="32">
        <v>6554033</v>
      </c>
      <c r="C51" s="27">
        <f t="shared" si="3"/>
        <v>0</v>
      </c>
      <c r="D51" s="33">
        <v>100</v>
      </c>
      <c r="E51" s="26"/>
      <c r="F51" s="27">
        <f t="shared" si="2"/>
        <v>0</v>
      </c>
    </row>
    <row r="52" spans="1:6" x14ac:dyDescent="0.25">
      <c r="A52" s="1" t="s">
        <v>3</v>
      </c>
      <c r="B52" s="16">
        <f>B51</f>
        <v>6554033</v>
      </c>
      <c r="C52" s="1"/>
      <c r="D52" s="1"/>
      <c r="E52" s="1"/>
      <c r="F52" s="36">
        <f>SUM(F3:F51)</f>
        <v>6873417.9061216637</v>
      </c>
    </row>
    <row r="53" spans="1:6" x14ac:dyDescent="0.25">
      <c r="A53" s="34" t="s">
        <v>27</v>
      </c>
    </row>
    <row r="54" spans="1:6" x14ac:dyDescent="0.25">
      <c r="A54" s="35" t="s">
        <v>14</v>
      </c>
      <c r="B54" s="17"/>
    </row>
    <row r="55" spans="1:6" x14ac:dyDescent="0.25">
      <c r="A55" s="35" t="s">
        <v>36</v>
      </c>
    </row>
  </sheetData>
  <pageMargins left="0.70866141732283505" right="0.70866141732283505" top="0.74803149606299202" bottom="0.74803149606299202" header="0.31496062992126" footer="0.31496062992126"/>
  <pageSetup scale="80" orientation="portrait" r:id="rId1"/>
  <headerFooter>
    <oddHeader>&amp;R&amp;"Franklin Gothic Book,Bold"&amp;10PUB-V-1 - ATTACHMENT 3
NLH Amended General Rate Application
Page 10 of  11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tabSelected="1" zoomScale="110" zoomScaleNormal="110" workbookViewId="0">
      <selection activeCell="A16" sqref="A16"/>
    </sheetView>
  </sheetViews>
  <sheetFormatPr defaultRowHeight="15.75" x14ac:dyDescent="0.25"/>
  <cols>
    <col min="1" max="1" width="13.625" customWidth="1"/>
    <col min="2" max="2" width="14.625" customWidth="1"/>
    <col min="3" max="3" width="12.625" customWidth="1"/>
    <col min="4" max="4" width="10.625" customWidth="1"/>
    <col min="5" max="5" width="16.5" customWidth="1"/>
    <col min="6" max="6" width="15.625" customWidth="1"/>
    <col min="7" max="9" width="14.625" customWidth="1"/>
  </cols>
  <sheetData>
    <row r="1" spans="1:6" ht="18.75" x14ac:dyDescent="0.3">
      <c r="A1" s="2" t="s">
        <v>13</v>
      </c>
    </row>
    <row r="2" spans="1:6" ht="31.5" x14ac:dyDescent="0.25">
      <c r="A2" s="3" t="s">
        <v>0</v>
      </c>
      <c r="B2" s="4" t="s">
        <v>29</v>
      </c>
      <c r="C2" s="3" t="s">
        <v>1</v>
      </c>
      <c r="D2" s="4" t="s">
        <v>30</v>
      </c>
      <c r="E2" s="4" t="s">
        <v>2</v>
      </c>
      <c r="F2" s="4" t="s">
        <v>32</v>
      </c>
    </row>
    <row r="3" spans="1:6" x14ac:dyDescent="0.25">
      <c r="A3" s="10">
        <v>1967</v>
      </c>
      <c r="B3" s="12">
        <v>0</v>
      </c>
      <c r="C3" s="9"/>
      <c r="D3" s="8">
        <v>9.6952908587257625</v>
      </c>
      <c r="E3" s="8"/>
      <c r="F3" s="9"/>
    </row>
    <row r="4" spans="1:6" x14ac:dyDescent="0.25">
      <c r="A4" s="10">
        <v>1968</v>
      </c>
      <c r="B4" s="11"/>
      <c r="C4" s="18">
        <f>B4-B3</f>
        <v>0</v>
      </c>
      <c r="D4" s="8">
        <v>9.97229916897507</v>
      </c>
      <c r="E4" s="13"/>
      <c r="F4" s="22">
        <f t="shared" ref="F4:F32" si="0">IF(E4="",C4*$D$51/D4,C4*$D$51/E4)</f>
        <v>0</v>
      </c>
    </row>
    <row r="5" spans="1:6" x14ac:dyDescent="0.25">
      <c r="A5" s="10">
        <v>1969</v>
      </c>
      <c r="B5" s="11"/>
      <c r="C5" s="18">
        <f t="shared" ref="C5:C33" si="1">B5-B4</f>
        <v>0</v>
      </c>
      <c r="D5" s="8">
        <v>10.526315789473683</v>
      </c>
      <c r="E5" s="13"/>
      <c r="F5" s="22">
        <f t="shared" si="0"/>
        <v>0</v>
      </c>
    </row>
    <row r="6" spans="1:6" x14ac:dyDescent="0.25">
      <c r="A6" s="10">
        <v>1970</v>
      </c>
      <c r="B6" s="11"/>
      <c r="C6" s="18">
        <f t="shared" si="1"/>
        <v>0</v>
      </c>
      <c r="D6" s="8">
        <v>11.357340720221606</v>
      </c>
      <c r="E6" s="13"/>
      <c r="F6" s="22">
        <f t="shared" si="0"/>
        <v>0</v>
      </c>
    </row>
    <row r="7" spans="1:6" x14ac:dyDescent="0.25">
      <c r="A7" s="10">
        <v>1971</v>
      </c>
      <c r="B7" s="11"/>
      <c r="C7" s="18">
        <f t="shared" si="1"/>
        <v>0</v>
      </c>
      <c r="D7" s="8">
        <v>12.18836565096953</v>
      </c>
      <c r="E7" s="13"/>
      <c r="F7" s="22">
        <f t="shared" si="0"/>
        <v>0</v>
      </c>
    </row>
    <row r="8" spans="1:6" x14ac:dyDescent="0.25">
      <c r="A8" s="28">
        <v>1972</v>
      </c>
      <c r="B8" s="30"/>
      <c r="C8" s="19">
        <f t="shared" si="1"/>
        <v>0</v>
      </c>
      <c r="D8" s="30">
        <v>12.742382271468145</v>
      </c>
      <c r="E8" s="23"/>
      <c r="F8" s="24">
        <f t="shared" si="0"/>
        <v>0</v>
      </c>
    </row>
    <row r="9" spans="1:6" x14ac:dyDescent="0.25">
      <c r="A9" s="10">
        <v>1973</v>
      </c>
      <c r="B9" s="11"/>
      <c r="C9" s="20">
        <f t="shared" si="1"/>
        <v>0</v>
      </c>
      <c r="D9" s="11">
        <v>13.850415512465375</v>
      </c>
      <c r="E9" s="25"/>
      <c r="F9" s="22">
        <f t="shared" si="0"/>
        <v>0</v>
      </c>
    </row>
    <row r="10" spans="1:6" x14ac:dyDescent="0.25">
      <c r="A10" s="10">
        <v>1974</v>
      </c>
      <c r="B10" s="11"/>
      <c r="C10" s="20">
        <f t="shared" si="1"/>
        <v>0</v>
      </c>
      <c r="D10" s="11">
        <v>16.897506925207757</v>
      </c>
      <c r="E10" s="25"/>
      <c r="F10" s="22">
        <f t="shared" si="0"/>
        <v>0</v>
      </c>
    </row>
    <row r="11" spans="1:6" x14ac:dyDescent="0.25">
      <c r="A11" s="10">
        <v>1975</v>
      </c>
      <c r="B11" s="11"/>
      <c r="C11" s="20">
        <f t="shared" si="1"/>
        <v>0</v>
      </c>
      <c r="D11" s="11">
        <v>19.390581717451525</v>
      </c>
      <c r="E11" s="25"/>
      <c r="F11" s="22">
        <f t="shared" si="0"/>
        <v>0</v>
      </c>
    </row>
    <row r="12" spans="1:6" x14ac:dyDescent="0.25">
      <c r="A12" s="31">
        <v>1976</v>
      </c>
      <c r="B12" s="33"/>
      <c r="C12" s="21">
        <f t="shared" si="1"/>
        <v>0</v>
      </c>
      <c r="D12" s="33">
        <v>20.360110803324101</v>
      </c>
      <c r="E12" s="26"/>
      <c r="F12" s="27">
        <f t="shared" si="0"/>
        <v>0</v>
      </c>
    </row>
    <row r="13" spans="1:6" x14ac:dyDescent="0.25">
      <c r="A13" s="10">
        <v>1977</v>
      </c>
      <c r="B13" s="11"/>
      <c r="C13" s="18">
        <f t="shared" si="1"/>
        <v>0</v>
      </c>
      <c r="D13" s="8">
        <v>21.606648199445981</v>
      </c>
      <c r="E13" s="13"/>
      <c r="F13" s="22">
        <f t="shared" si="0"/>
        <v>0</v>
      </c>
    </row>
    <row r="14" spans="1:6" x14ac:dyDescent="0.25">
      <c r="A14" s="10">
        <v>1978</v>
      </c>
      <c r="B14" s="11"/>
      <c r="C14" s="18">
        <f t="shared" si="1"/>
        <v>0</v>
      </c>
      <c r="D14" s="8">
        <v>22.299168975069254</v>
      </c>
      <c r="E14" s="13"/>
      <c r="F14" s="22">
        <f t="shared" si="0"/>
        <v>0</v>
      </c>
    </row>
    <row r="15" spans="1:6" x14ac:dyDescent="0.25">
      <c r="A15" s="10">
        <v>1979</v>
      </c>
      <c r="B15" s="11"/>
      <c r="C15" s="18">
        <f t="shared" si="1"/>
        <v>0</v>
      </c>
      <c r="D15" s="8">
        <v>24.238227146814403</v>
      </c>
      <c r="E15" s="13"/>
      <c r="F15" s="22">
        <f t="shared" si="0"/>
        <v>0</v>
      </c>
    </row>
    <row r="16" spans="1:6" x14ac:dyDescent="0.25">
      <c r="A16" s="10">
        <v>1980</v>
      </c>
      <c r="B16" s="11"/>
      <c r="C16" s="18">
        <f t="shared" si="1"/>
        <v>0</v>
      </c>
      <c r="D16" s="8">
        <v>26.869806094182824</v>
      </c>
      <c r="E16" s="13"/>
      <c r="F16" s="22">
        <f t="shared" si="0"/>
        <v>0</v>
      </c>
    </row>
    <row r="17" spans="1:6" x14ac:dyDescent="0.25">
      <c r="A17" s="10">
        <v>1981</v>
      </c>
      <c r="B17" s="11"/>
      <c r="C17" s="18">
        <f t="shared" si="1"/>
        <v>0</v>
      </c>
      <c r="D17" s="8">
        <v>28.947368421052634</v>
      </c>
      <c r="E17" s="13"/>
      <c r="F17" s="22">
        <f t="shared" si="0"/>
        <v>0</v>
      </c>
    </row>
    <row r="18" spans="1:6" x14ac:dyDescent="0.25">
      <c r="A18" s="28">
        <v>1982</v>
      </c>
      <c r="B18" s="30"/>
      <c r="C18" s="19">
        <f t="shared" si="1"/>
        <v>0</v>
      </c>
      <c r="D18" s="30">
        <v>30.609418282548479</v>
      </c>
      <c r="E18" s="23"/>
      <c r="F18" s="24">
        <f t="shared" si="0"/>
        <v>0</v>
      </c>
    </row>
    <row r="19" spans="1:6" x14ac:dyDescent="0.25">
      <c r="A19" s="10">
        <v>1983</v>
      </c>
      <c r="B19" s="11"/>
      <c r="C19" s="20">
        <f t="shared" si="1"/>
        <v>0</v>
      </c>
      <c r="D19" s="11">
        <v>31.578947368421051</v>
      </c>
      <c r="E19" s="25"/>
      <c r="F19" s="22">
        <f t="shared" si="0"/>
        <v>0</v>
      </c>
    </row>
    <row r="20" spans="1:6" x14ac:dyDescent="0.25">
      <c r="A20" s="10">
        <v>1984</v>
      </c>
      <c r="B20" s="11"/>
      <c r="C20" s="20">
        <f t="shared" si="1"/>
        <v>0</v>
      </c>
      <c r="D20" s="11">
        <v>32.409972299168977</v>
      </c>
      <c r="E20" s="25"/>
      <c r="F20" s="22">
        <f t="shared" si="0"/>
        <v>0</v>
      </c>
    </row>
    <row r="21" spans="1:6" x14ac:dyDescent="0.25">
      <c r="A21" s="10">
        <v>1985</v>
      </c>
      <c r="B21" s="11"/>
      <c r="C21" s="20">
        <f t="shared" si="1"/>
        <v>0</v>
      </c>
      <c r="D21" s="11">
        <v>33.2409972299169</v>
      </c>
      <c r="E21" s="25"/>
      <c r="F21" s="22">
        <f t="shared" si="0"/>
        <v>0</v>
      </c>
    </row>
    <row r="22" spans="1:6" x14ac:dyDescent="0.25">
      <c r="A22" s="31">
        <v>1986</v>
      </c>
      <c r="B22" s="33"/>
      <c r="C22" s="21">
        <f t="shared" si="1"/>
        <v>0</v>
      </c>
      <c r="D22" s="33">
        <v>33.933518005540165</v>
      </c>
      <c r="E22" s="26"/>
      <c r="F22" s="27">
        <f t="shared" si="0"/>
        <v>0</v>
      </c>
    </row>
    <row r="23" spans="1:6" x14ac:dyDescent="0.25">
      <c r="A23" s="10">
        <v>1987</v>
      </c>
      <c r="B23" s="11"/>
      <c r="C23" s="18">
        <f t="shared" si="1"/>
        <v>0</v>
      </c>
      <c r="D23" s="8">
        <v>34.34903047091413</v>
      </c>
      <c r="E23" s="13"/>
      <c r="F23" s="22">
        <f t="shared" si="0"/>
        <v>0</v>
      </c>
    </row>
    <row r="24" spans="1:6" x14ac:dyDescent="0.25">
      <c r="A24" s="10">
        <v>1988</v>
      </c>
      <c r="B24" s="11"/>
      <c r="C24" s="18">
        <f t="shared" si="1"/>
        <v>0</v>
      </c>
      <c r="D24" s="8">
        <v>37.534626038781163</v>
      </c>
      <c r="E24" s="13"/>
      <c r="F24" s="22">
        <f t="shared" si="0"/>
        <v>0</v>
      </c>
    </row>
    <row r="25" spans="1:6" x14ac:dyDescent="0.25">
      <c r="A25" s="10">
        <v>1989</v>
      </c>
      <c r="B25" s="11"/>
      <c r="C25" s="18">
        <f t="shared" si="1"/>
        <v>0</v>
      </c>
      <c r="D25" s="8">
        <v>39.612188365650965</v>
      </c>
      <c r="E25" s="13"/>
      <c r="F25" s="22">
        <f t="shared" si="0"/>
        <v>0</v>
      </c>
    </row>
    <row r="26" spans="1:6" x14ac:dyDescent="0.25">
      <c r="A26" s="10">
        <v>1990</v>
      </c>
      <c r="B26" s="11"/>
      <c r="C26" s="18">
        <f t="shared" si="1"/>
        <v>0</v>
      </c>
      <c r="D26" s="8">
        <v>41.689750692520775</v>
      </c>
      <c r="E26" s="13"/>
      <c r="F26" s="22">
        <f t="shared" si="0"/>
        <v>0</v>
      </c>
    </row>
    <row r="27" spans="1:6" x14ac:dyDescent="0.25">
      <c r="A27" s="10">
        <v>1991</v>
      </c>
      <c r="B27" s="11"/>
      <c r="C27" s="18">
        <f t="shared" si="1"/>
        <v>0</v>
      </c>
      <c r="D27" s="8">
        <v>43.074792243767313</v>
      </c>
      <c r="E27" s="13"/>
      <c r="F27" s="22">
        <f t="shared" si="0"/>
        <v>0</v>
      </c>
    </row>
    <row r="28" spans="1:6" x14ac:dyDescent="0.25">
      <c r="A28" s="28">
        <v>1992</v>
      </c>
      <c r="B28" s="30"/>
      <c r="C28" s="19">
        <f t="shared" si="1"/>
        <v>0</v>
      </c>
      <c r="D28" s="30">
        <v>43.767313019390578</v>
      </c>
      <c r="E28" s="23"/>
      <c r="F28" s="24">
        <f t="shared" si="0"/>
        <v>0</v>
      </c>
    </row>
    <row r="29" spans="1:6" x14ac:dyDescent="0.25">
      <c r="A29" s="10">
        <v>1993</v>
      </c>
      <c r="B29" s="11"/>
      <c r="C29" s="20">
        <f t="shared" si="1"/>
        <v>0</v>
      </c>
      <c r="D29" s="11">
        <v>45.290858725761773</v>
      </c>
      <c r="E29" s="25"/>
      <c r="F29" s="22">
        <f t="shared" si="0"/>
        <v>0</v>
      </c>
    </row>
    <row r="30" spans="1:6" x14ac:dyDescent="0.25">
      <c r="A30" s="10">
        <v>1994</v>
      </c>
      <c r="B30" s="15"/>
      <c r="C30" s="20">
        <f t="shared" si="1"/>
        <v>0</v>
      </c>
      <c r="D30" s="11">
        <v>47.368421052631575</v>
      </c>
      <c r="E30" s="25"/>
      <c r="F30" s="22">
        <f t="shared" si="0"/>
        <v>0</v>
      </c>
    </row>
    <row r="31" spans="1:6" x14ac:dyDescent="0.25">
      <c r="A31" s="10">
        <v>1995</v>
      </c>
      <c r="B31" s="15"/>
      <c r="C31" s="20">
        <f t="shared" si="1"/>
        <v>0</v>
      </c>
      <c r="D31" s="11">
        <v>49.168975069252078</v>
      </c>
      <c r="E31" s="25"/>
      <c r="F31" s="22">
        <f t="shared" si="0"/>
        <v>0</v>
      </c>
    </row>
    <row r="32" spans="1:6" x14ac:dyDescent="0.25">
      <c r="A32" s="31">
        <v>1996</v>
      </c>
      <c r="B32" s="32"/>
      <c r="C32" s="21">
        <f t="shared" si="1"/>
        <v>0</v>
      </c>
      <c r="D32" s="33">
        <v>49.722991689750693</v>
      </c>
      <c r="E32" s="26"/>
      <c r="F32" s="27">
        <f t="shared" si="0"/>
        <v>0</v>
      </c>
    </row>
    <row r="33" spans="1:6" x14ac:dyDescent="0.25">
      <c r="A33" s="3">
        <v>1997</v>
      </c>
      <c r="B33" s="15"/>
      <c r="C33" s="22">
        <f t="shared" si="1"/>
        <v>0</v>
      </c>
      <c r="D33" s="8">
        <v>50.96952908587258</v>
      </c>
      <c r="E33" s="13"/>
      <c r="F33" s="22">
        <f>IF(E33="",C33*$D$51/D33,C33*$D$51/E33)</f>
        <v>0</v>
      </c>
    </row>
    <row r="34" spans="1:6" x14ac:dyDescent="0.25">
      <c r="A34" s="3">
        <v>1998</v>
      </c>
      <c r="B34" s="15"/>
      <c r="C34" s="22"/>
      <c r="D34" s="8">
        <v>52.21606648199446</v>
      </c>
      <c r="E34" s="13"/>
      <c r="F34" s="22">
        <f t="shared" ref="F34:F51" si="2">IF(E34="",C34*$D$51/D34,C34*$D$51/E34)</f>
        <v>0</v>
      </c>
    </row>
    <row r="35" spans="1:6" x14ac:dyDescent="0.25">
      <c r="A35" s="3">
        <v>1999</v>
      </c>
      <c r="B35" s="15"/>
      <c r="C35" s="22">
        <f>B35-B33</f>
        <v>0</v>
      </c>
      <c r="D35" s="8">
        <v>52.493074792243767</v>
      </c>
      <c r="E35" s="13"/>
      <c r="F35" s="22">
        <f t="shared" si="2"/>
        <v>0</v>
      </c>
    </row>
    <row r="36" spans="1:6" x14ac:dyDescent="0.25">
      <c r="A36" s="3">
        <v>2000</v>
      </c>
      <c r="B36" s="15"/>
      <c r="C36" s="22">
        <f t="shared" ref="C36:C51" si="3">B36-B35</f>
        <v>0</v>
      </c>
      <c r="D36" s="8">
        <v>54.847645429362878</v>
      </c>
      <c r="E36" s="13"/>
      <c r="F36" s="22">
        <f t="shared" si="2"/>
        <v>0</v>
      </c>
    </row>
    <row r="37" spans="1:6" x14ac:dyDescent="0.25">
      <c r="A37" s="3">
        <v>2001</v>
      </c>
      <c r="B37" s="15"/>
      <c r="C37" s="22">
        <f t="shared" si="3"/>
        <v>0</v>
      </c>
      <c r="D37" s="8">
        <v>56.50969529085873</v>
      </c>
      <c r="E37" s="13"/>
      <c r="F37" s="22">
        <f t="shared" si="2"/>
        <v>0</v>
      </c>
    </row>
    <row r="38" spans="1:6" x14ac:dyDescent="0.25">
      <c r="A38" s="28">
        <v>2002</v>
      </c>
      <c r="B38" s="29"/>
      <c r="C38" s="24">
        <f t="shared" si="3"/>
        <v>0</v>
      </c>
      <c r="D38" s="30">
        <v>57.61772853185596</v>
      </c>
      <c r="E38" s="23"/>
      <c r="F38" s="24">
        <f t="shared" si="2"/>
        <v>0</v>
      </c>
    </row>
    <row r="39" spans="1:6" x14ac:dyDescent="0.25">
      <c r="A39" s="10">
        <v>2003</v>
      </c>
      <c r="B39" s="15"/>
      <c r="C39" s="22">
        <f t="shared" si="3"/>
        <v>0</v>
      </c>
      <c r="D39" s="8">
        <v>57.61772853185596</v>
      </c>
      <c r="E39" s="25"/>
      <c r="F39" s="22">
        <f t="shared" si="2"/>
        <v>0</v>
      </c>
    </row>
    <row r="40" spans="1:6" x14ac:dyDescent="0.25">
      <c r="A40" s="10">
        <v>2004</v>
      </c>
      <c r="B40" s="15"/>
      <c r="C40" s="22">
        <f t="shared" si="3"/>
        <v>0</v>
      </c>
      <c r="D40" s="8">
        <v>63.019390581717452</v>
      </c>
      <c r="E40" s="25"/>
      <c r="F40" s="22">
        <f t="shared" si="2"/>
        <v>0</v>
      </c>
    </row>
    <row r="41" spans="1:6" x14ac:dyDescent="0.25">
      <c r="A41" s="10">
        <v>2005</v>
      </c>
      <c r="B41" s="15"/>
      <c r="C41" s="22">
        <f t="shared" si="3"/>
        <v>0</v>
      </c>
      <c r="D41" s="8">
        <v>67.313019390581715</v>
      </c>
      <c r="E41" s="25"/>
      <c r="F41" s="22">
        <f t="shared" si="2"/>
        <v>0</v>
      </c>
    </row>
    <row r="42" spans="1:6" x14ac:dyDescent="0.25">
      <c r="A42" s="31">
        <v>2006</v>
      </c>
      <c r="B42" s="32"/>
      <c r="C42" s="27">
        <f t="shared" si="3"/>
        <v>0</v>
      </c>
      <c r="D42" s="8">
        <v>72.4376731301939</v>
      </c>
      <c r="E42" s="26"/>
      <c r="F42" s="27">
        <f t="shared" si="2"/>
        <v>0</v>
      </c>
    </row>
    <row r="43" spans="1:6" x14ac:dyDescent="0.25">
      <c r="A43" s="3">
        <v>2007</v>
      </c>
      <c r="B43" s="15"/>
      <c r="C43" s="22">
        <f t="shared" si="3"/>
        <v>0</v>
      </c>
      <c r="D43" s="30">
        <v>78.1163434903047</v>
      </c>
      <c r="E43" s="13"/>
      <c r="F43" s="22">
        <f t="shared" si="2"/>
        <v>0</v>
      </c>
    </row>
    <row r="44" spans="1:6" x14ac:dyDescent="0.25">
      <c r="A44" s="3">
        <v>2008</v>
      </c>
      <c r="B44" s="15"/>
      <c r="C44" s="22">
        <f t="shared" si="3"/>
        <v>0</v>
      </c>
      <c r="D44" s="11">
        <v>87.119113573407205</v>
      </c>
      <c r="E44" s="13"/>
      <c r="F44" s="22">
        <f t="shared" si="2"/>
        <v>0</v>
      </c>
    </row>
    <row r="45" spans="1:6" x14ac:dyDescent="0.25">
      <c r="A45" s="3">
        <v>2009</v>
      </c>
      <c r="B45" s="15"/>
      <c r="C45" s="22">
        <f t="shared" si="3"/>
        <v>0</v>
      </c>
      <c r="D45" s="11">
        <v>84.48753462603878</v>
      </c>
      <c r="E45" s="13"/>
      <c r="F45" s="22">
        <f t="shared" si="2"/>
        <v>0</v>
      </c>
    </row>
    <row r="46" spans="1:6" x14ac:dyDescent="0.25">
      <c r="A46" s="3">
        <v>2010</v>
      </c>
      <c r="B46" s="15"/>
      <c r="C46" s="22">
        <f t="shared" si="3"/>
        <v>0</v>
      </c>
      <c r="D46" s="11">
        <v>88.365650969529085</v>
      </c>
      <c r="E46" s="13"/>
      <c r="F46" s="22">
        <f t="shared" si="2"/>
        <v>0</v>
      </c>
    </row>
    <row r="47" spans="1:6" x14ac:dyDescent="0.25">
      <c r="A47" s="3">
        <v>2011</v>
      </c>
      <c r="B47" s="15"/>
      <c r="C47" s="22">
        <f t="shared" si="3"/>
        <v>0</v>
      </c>
      <c r="D47" s="33">
        <v>92.659279778393355</v>
      </c>
      <c r="E47" s="13"/>
      <c r="F47" s="22">
        <f t="shared" si="2"/>
        <v>0</v>
      </c>
    </row>
    <row r="48" spans="1:6" x14ac:dyDescent="0.25">
      <c r="A48" s="28">
        <v>2012</v>
      </c>
      <c r="B48" s="29">
        <v>2241767</v>
      </c>
      <c r="C48" s="24">
        <f t="shared" si="3"/>
        <v>2241767</v>
      </c>
      <c r="D48" s="8">
        <v>94.45983379501385</v>
      </c>
      <c r="E48" s="23"/>
      <c r="F48" s="24">
        <f t="shared" si="2"/>
        <v>2373248.935483871</v>
      </c>
    </row>
    <row r="49" spans="1:6" x14ac:dyDescent="0.25">
      <c r="A49" s="10">
        <v>2013</v>
      </c>
      <c r="B49" s="15">
        <v>4563553</v>
      </c>
      <c r="C49" s="22">
        <f t="shared" si="3"/>
        <v>2321786</v>
      </c>
      <c r="D49" s="8">
        <v>96.260387811634345</v>
      </c>
      <c r="E49" s="25"/>
      <c r="F49" s="22">
        <f t="shared" si="2"/>
        <v>2411984.8805755395</v>
      </c>
    </row>
    <row r="50" spans="1:6" x14ac:dyDescent="0.25">
      <c r="A50" s="10">
        <v>2014</v>
      </c>
      <c r="B50" s="15">
        <v>4483533</v>
      </c>
      <c r="C50" s="22">
        <f t="shared" si="3"/>
        <v>-80020</v>
      </c>
      <c r="D50" s="8">
        <v>98.61495844875347</v>
      </c>
      <c r="E50" s="25"/>
      <c r="F50" s="22">
        <f t="shared" si="2"/>
        <v>-81143.876404494382</v>
      </c>
    </row>
    <row r="51" spans="1:6" x14ac:dyDescent="0.25">
      <c r="A51" s="31">
        <v>2015</v>
      </c>
      <c r="B51" s="32">
        <v>4509884</v>
      </c>
      <c r="C51" s="27">
        <f t="shared" si="3"/>
        <v>26351</v>
      </c>
      <c r="D51" s="33">
        <v>100</v>
      </c>
      <c r="E51" s="26"/>
      <c r="F51" s="27">
        <f t="shared" si="2"/>
        <v>26351</v>
      </c>
    </row>
    <row r="52" spans="1:6" x14ac:dyDescent="0.25">
      <c r="A52" s="1" t="s">
        <v>3</v>
      </c>
      <c r="B52" s="16">
        <f>B51</f>
        <v>4509884</v>
      </c>
      <c r="C52" s="1"/>
      <c r="D52" s="1"/>
      <c r="E52" s="1"/>
      <c r="F52" s="5">
        <f>SUM(F3:F51)</f>
        <v>4730440.9396549165</v>
      </c>
    </row>
    <row r="53" spans="1:6" x14ac:dyDescent="0.25">
      <c r="A53" s="34" t="s">
        <v>28</v>
      </c>
      <c r="B53" s="15"/>
    </row>
    <row r="54" spans="1:6" x14ac:dyDescent="0.25">
      <c r="A54" s="35" t="s">
        <v>14</v>
      </c>
      <c r="B54" s="15"/>
    </row>
    <row r="55" spans="1:6" x14ac:dyDescent="0.25">
      <c r="A55" s="35" t="s">
        <v>36</v>
      </c>
      <c r="B55" s="15"/>
    </row>
    <row r="56" spans="1:6" x14ac:dyDescent="0.25">
      <c r="B56" s="15"/>
    </row>
  </sheetData>
  <pageMargins left="0.70866141732283505" right="0.70866141732283505" top="0.74803149606299202" bottom="0.74803149606299202" header="0.31496062992126" footer="0.31496062992126"/>
  <pageSetup scale="80" orientation="portrait" r:id="rId1"/>
  <headerFooter>
    <oddHeader>&amp;R&amp;"Franklin Gothic Book,Bold"&amp;10PUB-V-1 - ATTACHMENT 3
NLH Amended General Rate Application
Page 11 of  11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topLeftCell="A40" zoomScale="110" zoomScaleNormal="110" workbookViewId="0">
      <selection activeCell="A55" sqref="A55"/>
    </sheetView>
  </sheetViews>
  <sheetFormatPr defaultRowHeight="15.75" x14ac:dyDescent="0.25"/>
  <cols>
    <col min="1" max="1" width="13.625" customWidth="1"/>
    <col min="2" max="2" width="14.625" customWidth="1"/>
    <col min="3" max="3" width="12.625" customWidth="1"/>
    <col min="4" max="4" width="10.625" customWidth="1"/>
    <col min="5" max="5" width="16.625" customWidth="1"/>
    <col min="6" max="6" width="15.625" customWidth="1"/>
    <col min="7" max="9" width="14.625" customWidth="1"/>
  </cols>
  <sheetData>
    <row r="1" spans="1:6" ht="18.75" x14ac:dyDescent="0.3">
      <c r="A1" s="2" t="s">
        <v>4</v>
      </c>
    </row>
    <row r="2" spans="1:6" ht="31.5" x14ac:dyDescent="0.25">
      <c r="A2" s="3" t="s">
        <v>0</v>
      </c>
      <c r="B2" s="4" t="s">
        <v>29</v>
      </c>
      <c r="C2" s="3" t="s">
        <v>1</v>
      </c>
      <c r="D2" s="4" t="s">
        <v>30</v>
      </c>
      <c r="E2" s="4" t="s">
        <v>2</v>
      </c>
      <c r="F2" s="4" t="s">
        <v>32</v>
      </c>
    </row>
    <row r="3" spans="1:6" x14ac:dyDescent="0.25">
      <c r="A3" s="10">
        <v>1967</v>
      </c>
      <c r="B3" s="12">
        <v>0</v>
      </c>
      <c r="C3" s="9"/>
      <c r="D3" s="8">
        <v>9.6952908587257625</v>
      </c>
      <c r="E3" s="8"/>
      <c r="F3" s="9"/>
    </row>
    <row r="4" spans="1:6" x14ac:dyDescent="0.25">
      <c r="A4" s="10">
        <v>1968</v>
      </c>
      <c r="B4" s="11"/>
      <c r="C4" s="18">
        <f>B4-B3</f>
        <v>0</v>
      </c>
      <c r="D4" s="8">
        <v>9.97229916897507</v>
      </c>
      <c r="E4" s="13"/>
      <c r="F4" s="22">
        <f t="shared" ref="F4:F32" si="0">IF(E4="",C4*$D$51/D4,C4*$D$51/E4)</f>
        <v>0</v>
      </c>
    </row>
    <row r="5" spans="1:6" x14ac:dyDescent="0.25">
      <c r="A5" s="10">
        <v>1969</v>
      </c>
      <c r="B5" s="11"/>
      <c r="C5" s="18">
        <f t="shared" ref="C5:C33" si="1">B5-B4</f>
        <v>0</v>
      </c>
      <c r="D5" s="8">
        <v>10.526315789473683</v>
      </c>
      <c r="E5" s="13"/>
      <c r="F5" s="22">
        <f t="shared" si="0"/>
        <v>0</v>
      </c>
    </row>
    <row r="6" spans="1:6" x14ac:dyDescent="0.25">
      <c r="A6" s="10">
        <v>1970</v>
      </c>
      <c r="B6" s="11"/>
      <c r="C6" s="18">
        <f t="shared" si="1"/>
        <v>0</v>
      </c>
      <c r="D6" s="8">
        <v>11.357340720221606</v>
      </c>
      <c r="E6" s="13"/>
      <c r="F6" s="22">
        <f t="shared" si="0"/>
        <v>0</v>
      </c>
    </row>
    <row r="7" spans="1:6" x14ac:dyDescent="0.25">
      <c r="A7" s="10">
        <v>1971</v>
      </c>
      <c r="B7" s="11"/>
      <c r="C7" s="18">
        <f t="shared" si="1"/>
        <v>0</v>
      </c>
      <c r="D7" s="8">
        <v>12.18836565096953</v>
      </c>
      <c r="E7" s="13"/>
      <c r="F7" s="22">
        <f t="shared" si="0"/>
        <v>0</v>
      </c>
    </row>
    <row r="8" spans="1:6" x14ac:dyDescent="0.25">
      <c r="A8" s="28">
        <v>1972</v>
      </c>
      <c r="B8" s="30"/>
      <c r="C8" s="19">
        <f t="shared" si="1"/>
        <v>0</v>
      </c>
      <c r="D8" s="30">
        <v>12.742382271468145</v>
      </c>
      <c r="E8" s="23"/>
      <c r="F8" s="24">
        <f t="shared" si="0"/>
        <v>0</v>
      </c>
    </row>
    <row r="9" spans="1:6" x14ac:dyDescent="0.25">
      <c r="A9" s="10">
        <v>1973</v>
      </c>
      <c r="B9" s="11"/>
      <c r="C9" s="20">
        <f t="shared" si="1"/>
        <v>0</v>
      </c>
      <c r="D9" s="11">
        <v>13.850415512465375</v>
      </c>
      <c r="E9" s="25"/>
      <c r="F9" s="22">
        <f t="shared" si="0"/>
        <v>0</v>
      </c>
    </row>
    <row r="10" spans="1:6" x14ac:dyDescent="0.25">
      <c r="A10" s="10">
        <v>1974</v>
      </c>
      <c r="B10" s="11"/>
      <c r="C10" s="20">
        <f t="shared" si="1"/>
        <v>0</v>
      </c>
      <c r="D10" s="11">
        <v>16.897506925207757</v>
      </c>
      <c r="E10" s="25"/>
      <c r="F10" s="22">
        <f t="shared" si="0"/>
        <v>0</v>
      </c>
    </row>
    <row r="11" spans="1:6" x14ac:dyDescent="0.25">
      <c r="A11" s="10">
        <v>1975</v>
      </c>
      <c r="B11" s="11"/>
      <c r="C11" s="20">
        <f t="shared" si="1"/>
        <v>0</v>
      </c>
      <c r="D11" s="11">
        <v>19.390581717451525</v>
      </c>
      <c r="E11" s="25"/>
      <c r="F11" s="22">
        <f t="shared" si="0"/>
        <v>0</v>
      </c>
    </row>
    <row r="12" spans="1:6" x14ac:dyDescent="0.25">
      <c r="A12" s="31">
        <v>1976</v>
      </c>
      <c r="B12" s="33"/>
      <c r="C12" s="21">
        <f t="shared" si="1"/>
        <v>0</v>
      </c>
      <c r="D12" s="33">
        <v>20.360110803324101</v>
      </c>
      <c r="E12" s="26"/>
      <c r="F12" s="27">
        <f t="shared" si="0"/>
        <v>0</v>
      </c>
    </row>
    <row r="13" spans="1:6" x14ac:dyDescent="0.25">
      <c r="A13" s="10">
        <v>1977</v>
      </c>
      <c r="B13" s="11"/>
      <c r="C13" s="18">
        <f t="shared" si="1"/>
        <v>0</v>
      </c>
      <c r="D13" s="8">
        <v>21.606648199445981</v>
      </c>
      <c r="E13" s="13"/>
      <c r="F13" s="22">
        <f t="shared" si="0"/>
        <v>0</v>
      </c>
    </row>
    <row r="14" spans="1:6" x14ac:dyDescent="0.25">
      <c r="A14" s="10">
        <v>1978</v>
      </c>
      <c r="B14" s="11"/>
      <c r="C14" s="18">
        <f t="shared" si="1"/>
        <v>0</v>
      </c>
      <c r="D14" s="8">
        <v>22.299168975069254</v>
      </c>
      <c r="E14" s="13"/>
      <c r="F14" s="22">
        <f t="shared" si="0"/>
        <v>0</v>
      </c>
    </row>
    <row r="15" spans="1:6" x14ac:dyDescent="0.25">
      <c r="A15" s="10">
        <v>1979</v>
      </c>
      <c r="B15" s="11"/>
      <c r="C15" s="18">
        <f t="shared" si="1"/>
        <v>0</v>
      </c>
      <c r="D15" s="8">
        <v>24.238227146814403</v>
      </c>
      <c r="E15" s="13"/>
      <c r="F15" s="22">
        <f t="shared" si="0"/>
        <v>0</v>
      </c>
    </row>
    <row r="16" spans="1:6" x14ac:dyDescent="0.25">
      <c r="A16" s="10">
        <v>1980</v>
      </c>
      <c r="B16" s="11"/>
      <c r="C16" s="18">
        <f t="shared" si="1"/>
        <v>0</v>
      </c>
      <c r="D16" s="8">
        <v>26.869806094182824</v>
      </c>
      <c r="E16" s="13"/>
      <c r="F16" s="22">
        <f t="shared" si="0"/>
        <v>0</v>
      </c>
    </row>
    <row r="17" spans="1:6" x14ac:dyDescent="0.25">
      <c r="A17" s="10">
        <v>1981</v>
      </c>
      <c r="B17" s="11"/>
      <c r="C17" s="18">
        <f t="shared" si="1"/>
        <v>0</v>
      </c>
      <c r="D17" s="8">
        <v>28.947368421052634</v>
      </c>
      <c r="E17" s="13"/>
      <c r="F17" s="22">
        <f t="shared" si="0"/>
        <v>0</v>
      </c>
    </row>
    <row r="18" spans="1:6" x14ac:dyDescent="0.25">
      <c r="A18" s="28">
        <v>1982</v>
      </c>
      <c r="B18" s="30"/>
      <c r="C18" s="19">
        <f t="shared" si="1"/>
        <v>0</v>
      </c>
      <c r="D18" s="30">
        <v>30.609418282548479</v>
      </c>
      <c r="E18" s="23"/>
      <c r="F18" s="24">
        <f t="shared" si="0"/>
        <v>0</v>
      </c>
    </row>
    <row r="19" spans="1:6" x14ac:dyDescent="0.25">
      <c r="A19" s="10">
        <v>1983</v>
      </c>
      <c r="B19" s="11"/>
      <c r="C19" s="20">
        <f t="shared" si="1"/>
        <v>0</v>
      </c>
      <c r="D19" s="11">
        <v>31.578947368421051</v>
      </c>
      <c r="E19" s="25"/>
      <c r="F19" s="22">
        <f t="shared" si="0"/>
        <v>0</v>
      </c>
    </row>
    <row r="20" spans="1:6" x14ac:dyDescent="0.25">
      <c r="A20" s="10">
        <v>1984</v>
      </c>
      <c r="B20" s="11"/>
      <c r="C20" s="20">
        <f t="shared" si="1"/>
        <v>0</v>
      </c>
      <c r="D20" s="11">
        <v>32.409972299168977</v>
      </c>
      <c r="E20" s="25"/>
      <c r="F20" s="22">
        <f t="shared" si="0"/>
        <v>0</v>
      </c>
    </row>
    <row r="21" spans="1:6" x14ac:dyDescent="0.25">
      <c r="A21" s="10">
        <v>1985</v>
      </c>
      <c r="B21" s="11"/>
      <c r="C21" s="20">
        <f t="shared" si="1"/>
        <v>0</v>
      </c>
      <c r="D21" s="11">
        <v>33.2409972299169</v>
      </c>
      <c r="E21" s="25"/>
      <c r="F21" s="22">
        <f t="shared" si="0"/>
        <v>0</v>
      </c>
    </row>
    <row r="22" spans="1:6" x14ac:dyDescent="0.25">
      <c r="A22" s="31">
        <v>1986</v>
      </c>
      <c r="B22" s="33"/>
      <c r="C22" s="21">
        <f t="shared" si="1"/>
        <v>0</v>
      </c>
      <c r="D22" s="33">
        <v>33.933518005540165</v>
      </c>
      <c r="E22" s="26"/>
      <c r="F22" s="27">
        <f t="shared" si="0"/>
        <v>0</v>
      </c>
    </row>
    <row r="23" spans="1:6" x14ac:dyDescent="0.25">
      <c r="A23" s="10">
        <v>1987</v>
      </c>
      <c r="B23" s="11"/>
      <c r="C23" s="18">
        <f t="shared" si="1"/>
        <v>0</v>
      </c>
      <c r="D23" s="8">
        <v>34.34903047091413</v>
      </c>
      <c r="E23" s="13"/>
      <c r="F23" s="22">
        <f t="shared" si="0"/>
        <v>0</v>
      </c>
    </row>
    <row r="24" spans="1:6" x14ac:dyDescent="0.25">
      <c r="A24" s="10">
        <v>1988</v>
      </c>
      <c r="B24" s="11"/>
      <c r="C24" s="18">
        <f t="shared" si="1"/>
        <v>0</v>
      </c>
      <c r="D24" s="8">
        <v>37.534626038781163</v>
      </c>
      <c r="E24" s="13"/>
      <c r="F24" s="22">
        <f t="shared" si="0"/>
        <v>0</v>
      </c>
    </row>
    <row r="25" spans="1:6" x14ac:dyDescent="0.25">
      <c r="A25" s="10">
        <v>1989</v>
      </c>
      <c r="B25" s="11"/>
      <c r="C25" s="18">
        <f t="shared" si="1"/>
        <v>0</v>
      </c>
      <c r="D25" s="8">
        <v>39.612188365650965</v>
      </c>
      <c r="E25" s="13"/>
      <c r="F25" s="22">
        <f t="shared" si="0"/>
        <v>0</v>
      </c>
    </row>
    <row r="26" spans="1:6" x14ac:dyDescent="0.25">
      <c r="A26" s="10">
        <v>1990</v>
      </c>
      <c r="B26" s="11"/>
      <c r="C26" s="18">
        <f t="shared" si="1"/>
        <v>0</v>
      </c>
      <c r="D26" s="8">
        <v>41.689750692520775</v>
      </c>
      <c r="E26" s="13"/>
      <c r="F26" s="22">
        <f t="shared" si="0"/>
        <v>0</v>
      </c>
    </row>
    <row r="27" spans="1:6" x14ac:dyDescent="0.25">
      <c r="A27" s="10">
        <v>1991</v>
      </c>
      <c r="B27" s="11"/>
      <c r="C27" s="18">
        <f t="shared" si="1"/>
        <v>0</v>
      </c>
      <c r="D27" s="8">
        <v>43.074792243767313</v>
      </c>
      <c r="E27" s="13"/>
      <c r="F27" s="22">
        <f t="shared" si="0"/>
        <v>0</v>
      </c>
    </row>
    <row r="28" spans="1:6" x14ac:dyDescent="0.25">
      <c r="A28" s="28">
        <v>1992</v>
      </c>
      <c r="B28" s="30"/>
      <c r="C28" s="19">
        <f t="shared" si="1"/>
        <v>0</v>
      </c>
      <c r="D28" s="30">
        <v>43.767313019390578</v>
      </c>
      <c r="E28" s="23"/>
      <c r="F28" s="24">
        <f t="shared" si="0"/>
        <v>0</v>
      </c>
    </row>
    <row r="29" spans="1:6" x14ac:dyDescent="0.25">
      <c r="A29" s="10">
        <v>1993</v>
      </c>
      <c r="B29" s="11"/>
      <c r="C29" s="20">
        <f t="shared" si="1"/>
        <v>0</v>
      </c>
      <c r="D29" s="11">
        <v>45.290858725761773</v>
      </c>
      <c r="E29" s="25"/>
      <c r="F29" s="22">
        <f t="shared" si="0"/>
        <v>0</v>
      </c>
    </row>
    <row r="30" spans="1:6" x14ac:dyDescent="0.25">
      <c r="A30" s="10">
        <v>1994</v>
      </c>
      <c r="B30" s="11"/>
      <c r="C30" s="20">
        <f t="shared" si="1"/>
        <v>0</v>
      </c>
      <c r="D30" s="11">
        <v>47.368421052631575</v>
      </c>
      <c r="E30" s="25"/>
      <c r="F30" s="22">
        <f t="shared" si="0"/>
        <v>0</v>
      </c>
    </row>
    <row r="31" spans="1:6" x14ac:dyDescent="0.25">
      <c r="A31" s="10">
        <v>1995</v>
      </c>
      <c r="B31" s="11"/>
      <c r="C31" s="20">
        <f t="shared" si="1"/>
        <v>0</v>
      </c>
      <c r="D31" s="11">
        <v>49.168975069252078</v>
      </c>
      <c r="E31" s="25"/>
      <c r="F31" s="22">
        <f t="shared" si="0"/>
        <v>0</v>
      </c>
    </row>
    <row r="32" spans="1:6" x14ac:dyDescent="0.25">
      <c r="A32" s="31">
        <v>1996</v>
      </c>
      <c r="B32" s="11"/>
      <c r="C32" s="21">
        <f t="shared" si="1"/>
        <v>0</v>
      </c>
      <c r="D32" s="33">
        <v>49.722991689750693</v>
      </c>
      <c r="E32" s="26"/>
      <c r="F32" s="27">
        <f t="shared" si="0"/>
        <v>0</v>
      </c>
    </row>
    <row r="33" spans="1:7" x14ac:dyDescent="0.25">
      <c r="A33" s="3">
        <v>1997</v>
      </c>
      <c r="B33" s="30"/>
      <c r="C33" s="22">
        <f t="shared" si="1"/>
        <v>0</v>
      </c>
      <c r="D33" s="8">
        <v>50.96952908587258</v>
      </c>
      <c r="E33" s="13"/>
      <c r="F33" s="22">
        <f>IF(E33="",C33*$D$51/D33,C33*$D$51/E33)</f>
        <v>0</v>
      </c>
      <c r="G33" s="14"/>
    </row>
    <row r="34" spans="1:7" x14ac:dyDescent="0.25">
      <c r="A34" s="3">
        <v>1998</v>
      </c>
      <c r="B34" s="11"/>
      <c r="C34" s="22"/>
      <c r="D34" s="8">
        <v>52.21606648199446</v>
      </c>
      <c r="E34" s="13"/>
      <c r="F34" s="22">
        <f t="shared" ref="F34:F51" si="2">IF(E34="",C34*$D$51/D34,C34*$D$51/E34)</f>
        <v>0</v>
      </c>
    </row>
    <row r="35" spans="1:7" x14ac:dyDescent="0.25">
      <c r="A35" s="3">
        <v>1999</v>
      </c>
      <c r="B35" s="11"/>
      <c r="C35" s="22">
        <f>B35-B33</f>
        <v>0</v>
      </c>
      <c r="D35" s="8">
        <v>52.493074792243767</v>
      </c>
      <c r="E35" s="13"/>
      <c r="F35" s="22">
        <f t="shared" si="2"/>
        <v>0</v>
      </c>
    </row>
    <row r="36" spans="1:7" x14ac:dyDescent="0.25">
      <c r="A36" s="3">
        <v>2000</v>
      </c>
      <c r="B36" s="11"/>
      <c r="C36" s="22">
        <f t="shared" ref="C36:C51" si="3">B36-B35</f>
        <v>0</v>
      </c>
      <c r="D36" s="8">
        <v>54.847645429362878</v>
      </c>
      <c r="E36" s="13"/>
      <c r="F36" s="22">
        <f t="shared" si="2"/>
        <v>0</v>
      </c>
    </row>
    <row r="37" spans="1:7" x14ac:dyDescent="0.25">
      <c r="A37" s="3">
        <v>2001</v>
      </c>
      <c r="B37" s="15"/>
      <c r="C37" s="22">
        <f t="shared" si="3"/>
        <v>0</v>
      </c>
      <c r="D37" s="8">
        <v>56.50969529085873</v>
      </c>
      <c r="E37" s="13"/>
      <c r="F37" s="22">
        <f t="shared" si="2"/>
        <v>0</v>
      </c>
    </row>
    <row r="38" spans="1:7" x14ac:dyDescent="0.25">
      <c r="A38" s="28">
        <v>2002</v>
      </c>
      <c r="B38" s="29"/>
      <c r="C38" s="24">
        <f t="shared" si="3"/>
        <v>0</v>
      </c>
      <c r="D38" s="30">
        <v>57.61772853185596</v>
      </c>
      <c r="E38" s="23"/>
      <c r="F38" s="24">
        <f t="shared" si="2"/>
        <v>0</v>
      </c>
    </row>
    <row r="39" spans="1:7" x14ac:dyDescent="0.25">
      <c r="A39" s="3">
        <v>2003</v>
      </c>
      <c r="B39" s="15"/>
      <c r="C39" s="22">
        <f t="shared" si="3"/>
        <v>0</v>
      </c>
      <c r="D39" s="8">
        <v>57.61772853185596</v>
      </c>
      <c r="E39" s="25"/>
      <c r="F39" s="22">
        <f t="shared" si="2"/>
        <v>0</v>
      </c>
    </row>
    <row r="40" spans="1:7" x14ac:dyDescent="0.25">
      <c r="A40" s="3">
        <v>2004</v>
      </c>
      <c r="B40" s="15"/>
      <c r="C40" s="22">
        <f t="shared" si="3"/>
        <v>0</v>
      </c>
      <c r="D40" s="8">
        <v>63.019390581717452</v>
      </c>
      <c r="E40" s="25"/>
      <c r="F40" s="22">
        <f t="shared" si="2"/>
        <v>0</v>
      </c>
    </row>
    <row r="41" spans="1:7" x14ac:dyDescent="0.25">
      <c r="A41" s="3">
        <v>2005</v>
      </c>
      <c r="B41" s="15"/>
      <c r="C41" s="22">
        <f t="shared" si="3"/>
        <v>0</v>
      </c>
      <c r="D41" s="8">
        <v>67.313019390581715</v>
      </c>
      <c r="E41" s="25"/>
      <c r="F41" s="22">
        <f t="shared" si="2"/>
        <v>0</v>
      </c>
    </row>
    <row r="42" spans="1:7" x14ac:dyDescent="0.25">
      <c r="A42" s="3">
        <v>2006</v>
      </c>
      <c r="B42" s="15"/>
      <c r="C42" s="27">
        <f t="shared" si="3"/>
        <v>0</v>
      </c>
      <c r="D42" s="8">
        <v>72.4376731301939</v>
      </c>
      <c r="E42" s="26"/>
      <c r="F42" s="27">
        <f t="shared" si="2"/>
        <v>0</v>
      </c>
    </row>
    <row r="43" spans="1:7" x14ac:dyDescent="0.25">
      <c r="A43" s="28">
        <v>2007</v>
      </c>
      <c r="B43" s="29"/>
      <c r="C43" s="22">
        <f t="shared" si="3"/>
        <v>0</v>
      </c>
      <c r="D43" s="30">
        <v>78.1163434903047</v>
      </c>
      <c r="E43" s="13"/>
      <c r="F43" s="22">
        <f t="shared" si="2"/>
        <v>0</v>
      </c>
    </row>
    <row r="44" spans="1:7" x14ac:dyDescent="0.25">
      <c r="A44" s="10">
        <v>2008</v>
      </c>
      <c r="B44" s="15"/>
      <c r="C44" s="22">
        <f t="shared" si="3"/>
        <v>0</v>
      </c>
      <c r="D44" s="11">
        <v>87.119113573407205</v>
      </c>
      <c r="E44" s="13"/>
      <c r="F44" s="22">
        <f t="shared" si="2"/>
        <v>0</v>
      </c>
    </row>
    <row r="45" spans="1:7" x14ac:dyDescent="0.25">
      <c r="A45" s="10">
        <v>2009</v>
      </c>
      <c r="B45" s="15"/>
      <c r="C45" s="22">
        <f t="shared" si="3"/>
        <v>0</v>
      </c>
      <c r="D45" s="11">
        <v>84.48753462603878</v>
      </c>
      <c r="E45" s="13"/>
      <c r="F45" s="22">
        <f t="shared" si="2"/>
        <v>0</v>
      </c>
    </row>
    <row r="46" spans="1:7" x14ac:dyDescent="0.25">
      <c r="A46" s="10">
        <v>2010</v>
      </c>
      <c r="B46" s="15"/>
      <c r="C46" s="22">
        <f t="shared" si="3"/>
        <v>0</v>
      </c>
      <c r="D46" s="11">
        <v>88.365650969529085</v>
      </c>
      <c r="E46" s="13"/>
      <c r="F46" s="22">
        <f t="shared" si="2"/>
        <v>0</v>
      </c>
    </row>
    <row r="47" spans="1:7" x14ac:dyDescent="0.25">
      <c r="A47" s="31">
        <v>2011</v>
      </c>
      <c r="B47" s="32"/>
      <c r="C47" s="22">
        <f t="shared" si="3"/>
        <v>0</v>
      </c>
      <c r="D47" s="33">
        <v>92.659279778393355</v>
      </c>
      <c r="E47" s="13"/>
      <c r="F47" s="22">
        <f t="shared" si="2"/>
        <v>0</v>
      </c>
    </row>
    <row r="48" spans="1:7" x14ac:dyDescent="0.25">
      <c r="A48" s="3">
        <v>2012</v>
      </c>
      <c r="B48" s="15"/>
      <c r="C48" s="24">
        <f t="shared" si="3"/>
        <v>0</v>
      </c>
      <c r="D48" s="8">
        <v>94.45983379501385</v>
      </c>
      <c r="E48" s="23"/>
      <c r="F48" s="24">
        <f t="shared" si="2"/>
        <v>0</v>
      </c>
    </row>
    <row r="49" spans="1:6" x14ac:dyDescent="0.25">
      <c r="A49" s="3">
        <v>2013</v>
      </c>
      <c r="B49" s="15"/>
      <c r="C49" s="22">
        <f t="shared" si="3"/>
        <v>0</v>
      </c>
      <c r="D49" s="8">
        <v>96.260387811634345</v>
      </c>
      <c r="E49" s="25"/>
      <c r="F49" s="22">
        <f t="shared" si="2"/>
        <v>0</v>
      </c>
    </row>
    <row r="50" spans="1:6" x14ac:dyDescent="0.25">
      <c r="A50" s="3">
        <v>2014</v>
      </c>
      <c r="B50" s="15"/>
      <c r="C50" s="22">
        <f t="shared" si="3"/>
        <v>0</v>
      </c>
      <c r="D50" s="8">
        <v>98.61495844875347</v>
      </c>
      <c r="E50" s="25"/>
      <c r="F50" s="22">
        <f t="shared" si="2"/>
        <v>0</v>
      </c>
    </row>
    <row r="51" spans="1:6" x14ac:dyDescent="0.25">
      <c r="A51" s="31">
        <v>2015</v>
      </c>
      <c r="B51" s="32">
        <v>0</v>
      </c>
      <c r="C51" s="27">
        <f t="shared" si="3"/>
        <v>0</v>
      </c>
      <c r="D51" s="33">
        <v>100</v>
      </c>
      <c r="E51" s="26"/>
      <c r="F51" s="27">
        <f t="shared" si="2"/>
        <v>0</v>
      </c>
    </row>
    <row r="52" spans="1:6" x14ac:dyDescent="0.25">
      <c r="A52" s="1" t="s">
        <v>3</v>
      </c>
      <c r="B52" s="16">
        <f>B51</f>
        <v>0</v>
      </c>
      <c r="C52" s="1"/>
      <c r="D52" s="1"/>
      <c r="E52" s="1"/>
      <c r="F52" s="36">
        <f>SUM(F3:F51)</f>
        <v>0</v>
      </c>
    </row>
    <row r="53" spans="1:6" x14ac:dyDescent="0.25">
      <c r="A53" s="34" t="s">
        <v>17</v>
      </c>
    </row>
    <row r="54" spans="1:6" x14ac:dyDescent="0.25">
      <c r="A54" s="35" t="s">
        <v>14</v>
      </c>
      <c r="B54" s="17"/>
    </row>
    <row r="55" spans="1:6" x14ac:dyDescent="0.25">
      <c r="A55" s="35" t="s">
        <v>36</v>
      </c>
    </row>
    <row r="56" spans="1:6" x14ac:dyDescent="0.25">
      <c r="A56" s="35"/>
    </row>
    <row r="57" spans="1:6" x14ac:dyDescent="0.25">
      <c r="A57" s="35"/>
    </row>
  </sheetData>
  <pageMargins left="0.70866141732283505" right="0.70866141732283505" top="0.74803149606299202" bottom="0.74803149606299202" header="0.31496062992126" footer="0.31496062992126"/>
  <pageSetup scale="80" orientation="portrait" r:id="rId1"/>
  <headerFooter>
    <oddHeader>&amp;R&amp;"Franklin Gothic Book,Bold"&amp;10PUB-V-1 - ATTACHMENT 3
NLH Amended General Rate Application
Page 2 of  11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topLeftCell="A40" zoomScale="110" zoomScaleNormal="110" workbookViewId="0">
      <selection activeCell="A56" sqref="A56"/>
    </sheetView>
  </sheetViews>
  <sheetFormatPr defaultRowHeight="15.75" x14ac:dyDescent="0.25"/>
  <cols>
    <col min="1" max="1" width="13.625" customWidth="1"/>
    <col min="2" max="2" width="14.625" customWidth="1"/>
    <col min="3" max="3" width="12.625" customWidth="1"/>
    <col min="4" max="4" width="10.625" customWidth="1"/>
    <col min="5" max="5" width="16.625" customWidth="1"/>
    <col min="6" max="6" width="15.375" customWidth="1"/>
    <col min="7" max="9" width="14.625" customWidth="1"/>
  </cols>
  <sheetData>
    <row r="1" spans="1:6" ht="18.75" x14ac:dyDescent="0.3">
      <c r="A1" s="2" t="s">
        <v>5</v>
      </c>
    </row>
    <row r="2" spans="1:6" ht="31.5" x14ac:dyDescent="0.25">
      <c r="A2" s="3" t="s">
        <v>0</v>
      </c>
      <c r="B2" s="4" t="s">
        <v>29</v>
      </c>
      <c r="C2" s="3" t="s">
        <v>1</v>
      </c>
      <c r="D2" s="4" t="s">
        <v>30</v>
      </c>
      <c r="E2" s="4" t="s">
        <v>31</v>
      </c>
      <c r="F2" s="4" t="s">
        <v>32</v>
      </c>
    </row>
    <row r="3" spans="1:6" x14ac:dyDescent="0.25">
      <c r="A3" s="10">
        <v>1967</v>
      </c>
      <c r="B3" s="12">
        <v>0</v>
      </c>
      <c r="C3" s="9"/>
      <c r="D3" s="8">
        <v>9.6952908587257625</v>
      </c>
      <c r="E3" s="8"/>
      <c r="F3" s="9"/>
    </row>
    <row r="4" spans="1:6" x14ac:dyDescent="0.25">
      <c r="A4" s="10">
        <v>1968</v>
      </c>
      <c r="B4" s="11"/>
      <c r="C4" s="18">
        <f>B4-B3</f>
        <v>0</v>
      </c>
      <c r="D4" s="8">
        <v>9.97229916897507</v>
      </c>
      <c r="E4" s="13"/>
      <c r="F4" s="22">
        <f t="shared" ref="F4:F32" si="0">IF(E4="",C4*$D$51/D4,C4*$D$51/E4)</f>
        <v>0</v>
      </c>
    </row>
    <row r="5" spans="1:6" x14ac:dyDescent="0.25">
      <c r="A5" s="10">
        <v>1969</v>
      </c>
      <c r="B5" s="11"/>
      <c r="C5" s="18">
        <f t="shared" ref="C5:C33" si="1">B5-B4</f>
        <v>0</v>
      </c>
      <c r="D5" s="8">
        <v>10.526315789473683</v>
      </c>
      <c r="E5" s="13"/>
      <c r="F5" s="22">
        <f t="shared" si="0"/>
        <v>0</v>
      </c>
    </row>
    <row r="6" spans="1:6" x14ac:dyDescent="0.25">
      <c r="A6" s="10">
        <v>1970</v>
      </c>
      <c r="B6" s="11"/>
      <c r="C6" s="18">
        <f t="shared" si="1"/>
        <v>0</v>
      </c>
      <c r="D6" s="8">
        <v>11.357340720221606</v>
      </c>
      <c r="E6" s="13"/>
      <c r="F6" s="22">
        <f t="shared" si="0"/>
        <v>0</v>
      </c>
    </row>
    <row r="7" spans="1:6" x14ac:dyDescent="0.25">
      <c r="A7" s="10">
        <v>1971</v>
      </c>
      <c r="B7" s="11"/>
      <c r="C7" s="18">
        <f t="shared" si="1"/>
        <v>0</v>
      </c>
      <c r="D7" s="8">
        <v>12.18836565096953</v>
      </c>
      <c r="E7" s="13"/>
      <c r="F7" s="22">
        <f t="shared" si="0"/>
        <v>0</v>
      </c>
    </row>
    <row r="8" spans="1:6" x14ac:dyDescent="0.25">
      <c r="A8" s="28">
        <v>1972</v>
      </c>
      <c r="B8" s="30"/>
      <c r="C8" s="19">
        <f t="shared" si="1"/>
        <v>0</v>
      </c>
      <c r="D8" s="30">
        <v>12.742382271468145</v>
      </c>
      <c r="E8" s="23"/>
      <c r="F8" s="24">
        <f t="shared" si="0"/>
        <v>0</v>
      </c>
    </row>
    <row r="9" spans="1:6" x14ac:dyDescent="0.25">
      <c r="A9" s="10">
        <v>1973</v>
      </c>
      <c r="B9" s="11"/>
      <c r="C9" s="20">
        <f t="shared" si="1"/>
        <v>0</v>
      </c>
      <c r="D9" s="11">
        <v>13.850415512465375</v>
      </c>
      <c r="E9" s="25"/>
      <c r="F9" s="22">
        <f t="shared" si="0"/>
        <v>0</v>
      </c>
    </row>
    <row r="10" spans="1:6" x14ac:dyDescent="0.25">
      <c r="A10" s="10">
        <v>1974</v>
      </c>
      <c r="B10" s="11"/>
      <c r="C10" s="20">
        <f t="shared" si="1"/>
        <v>0</v>
      </c>
      <c r="D10" s="11">
        <v>16.897506925207757</v>
      </c>
      <c r="E10" s="25"/>
      <c r="F10" s="22">
        <f t="shared" si="0"/>
        <v>0</v>
      </c>
    </row>
    <row r="11" spans="1:6" x14ac:dyDescent="0.25">
      <c r="A11" s="10">
        <v>1975</v>
      </c>
      <c r="B11" s="11"/>
      <c r="C11" s="20">
        <f t="shared" si="1"/>
        <v>0</v>
      </c>
      <c r="D11" s="11">
        <v>19.390581717451525</v>
      </c>
      <c r="E11" s="25"/>
      <c r="F11" s="22">
        <f t="shared" si="0"/>
        <v>0</v>
      </c>
    </row>
    <row r="12" spans="1:6" x14ac:dyDescent="0.25">
      <c r="A12" s="31">
        <v>1976</v>
      </c>
      <c r="B12" s="33"/>
      <c r="C12" s="21">
        <f t="shared" si="1"/>
        <v>0</v>
      </c>
      <c r="D12" s="33">
        <v>20.360110803324101</v>
      </c>
      <c r="E12" s="26"/>
      <c r="F12" s="27">
        <f t="shared" si="0"/>
        <v>0</v>
      </c>
    </row>
    <row r="13" spans="1:6" x14ac:dyDescent="0.25">
      <c r="A13" s="10">
        <v>1977</v>
      </c>
      <c r="B13" s="11"/>
      <c r="C13" s="18">
        <f t="shared" si="1"/>
        <v>0</v>
      </c>
      <c r="D13" s="8">
        <v>21.606648199445981</v>
      </c>
      <c r="E13" s="13"/>
      <c r="F13" s="22">
        <f t="shared" si="0"/>
        <v>0</v>
      </c>
    </row>
    <row r="14" spans="1:6" x14ac:dyDescent="0.25">
      <c r="A14" s="10">
        <v>1978</v>
      </c>
      <c r="B14" s="11"/>
      <c r="C14" s="18">
        <f t="shared" si="1"/>
        <v>0</v>
      </c>
      <c r="D14" s="8">
        <v>22.299168975069254</v>
      </c>
      <c r="E14" s="13"/>
      <c r="F14" s="22">
        <f t="shared" si="0"/>
        <v>0</v>
      </c>
    </row>
    <row r="15" spans="1:6" x14ac:dyDescent="0.25">
      <c r="A15" s="10">
        <v>1979</v>
      </c>
      <c r="B15" s="11"/>
      <c r="C15" s="18">
        <f t="shared" si="1"/>
        <v>0</v>
      </c>
      <c r="D15" s="8">
        <v>24.238227146814403</v>
      </c>
      <c r="E15" s="13"/>
      <c r="F15" s="22">
        <f t="shared" si="0"/>
        <v>0</v>
      </c>
    </row>
    <row r="16" spans="1:6" x14ac:dyDescent="0.25">
      <c r="A16" s="10">
        <v>1980</v>
      </c>
      <c r="B16" s="11"/>
      <c r="C16" s="18">
        <f t="shared" si="1"/>
        <v>0</v>
      </c>
      <c r="D16" s="8">
        <v>26.869806094182824</v>
      </c>
      <c r="E16" s="13"/>
      <c r="F16" s="22">
        <f t="shared" si="0"/>
        <v>0</v>
      </c>
    </row>
    <row r="17" spans="1:6" x14ac:dyDescent="0.25">
      <c r="A17" s="10">
        <v>1981</v>
      </c>
      <c r="B17" s="11"/>
      <c r="C17" s="18">
        <f t="shared" si="1"/>
        <v>0</v>
      </c>
      <c r="D17" s="8">
        <v>28.947368421052634</v>
      </c>
      <c r="E17" s="13"/>
      <c r="F17" s="22">
        <f t="shared" si="0"/>
        <v>0</v>
      </c>
    </row>
    <row r="18" spans="1:6" x14ac:dyDescent="0.25">
      <c r="A18" s="28">
        <v>1982</v>
      </c>
      <c r="B18" s="30"/>
      <c r="C18" s="19">
        <f t="shared" si="1"/>
        <v>0</v>
      </c>
      <c r="D18" s="30">
        <v>30.609418282548479</v>
      </c>
      <c r="E18" s="23"/>
      <c r="F18" s="24">
        <f t="shared" si="0"/>
        <v>0</v>
      </c>
    </row>
    <row r="19" spans="1:6" x14ac:dyDescent="0.25">
      <c r="A19" s="10">
        <v>1983</v>
      </c>
      <c r="B19" s="11"/>
      <c r="C19" s="20">
        <f t="shared" si="1"/>
        <v>0</v>
      </c>
      <c r="D19" s="11">
        <v>31.578947368421051</v>
      </c>
      <c r="E19" s="25"/>
      <c r="F19" s="22">
        <f t="shared" si="0"/>
        <v>0</v>
      </c>
    </row>
    <row r="20" spans="1:6" x14ac:dyDescent="0.25">
      <c r="A20" s="10">
        <v>1984</v>
      </c>
      <c r="B20" s="11"/>
      <c r="C20" s="20">
        <f t="shared" si="1"/>
        <v>0</v>
      </c>
      <c r="D20" s="11">
        <v>32.409972299168977</v>
      </c>
      <c r="E20" s="25"/>
      <c r="F20" s="22">
        <f t="shared" si="0"/>
        <v>0</v>
      </c>
    </row>
    <row r="21" spans="1:6" x14ac:dyDescent="0.25">
      <c r="A21" s="10">
        <v>1985</v>
      </c>
      <c r="B21" s="11"/>
      <c r="C21" s="20">
        <f t="shared" si="1"/>
        <v>0</v>
      </c>
      <c r="D21" s="11">
        <v>33.2409972299169</v>
      </c>
      <c r="E21" s="25"/>
      <c r="F21" s="22">
        <f t="shared" si="0"/>
        <v>0</v>
      </c>
    </row>
    <row r="22" spans="1:6" x14ac:dyDescent="0.25">
      <c r="A22" s="31">
        <v>1986</v>
      </c>
      <c r="B22" s="33"/>
      <c r="C22" s="21">
        <f t="shared" si="1"/>
        <v>0</v>
      </c>
      <c r="D22" s="33">
        <v>33.933518005540165</v>
      </c>
      <c r="E22" s="26"/>
      <c r="F22" s="27">
        <f t="shared" si="0"/>
        <v>0</v>
      </c>
    </row>
    <row r="23" spans="1:6" x14ac:dyDescent="0.25">
      <c r="A23" s="10">
        <v>1987</v>
      </c>
      <c r="B23" s="11"/>
      <c r="C23" s="18">
        <f t="shared" si="1"/>
        <v>0</v>
      </c>
      <c r="D23" s="8">
        <v>34.34903047091413</v>
      </c>
      <c r="E23" s="13"/>
      <c r="F23" s="22">
        <f t="shared" si="0"/>
        <v>0</v>
      </c>
    </row>
    <row r="24" spans="1:6" x14ac:dyDescent="0.25">
      <c r="A24" s="10">
        <v>1988</v>
      </c>
      <c r="B24" s="11"/>
      <c r="C24" s="18">
        <f t="shared" si="1"/>
        <v>0</v>
      </c>
      <c r="D24" s="8">
        <v>37.534626038781163</v>
      </c>
      <c r="E24" s="13"/>
      <c r="F24" s="22">
        <f t="shared" si="0"/>
        <v>0</v>
      </c>
    </row>
    <row r="25" spans="1:6" x14ac:dyDescent="0.25">
      <c r="A25" s="10">
        <v>1989</v>
      </c>
      <c r="B25" s="11"/>
      <c r="C25" s="18">
        <f t="shared" si="1"/>
        <v>0</v>
      </c>
      <c r="D25" s="8">
        <v>39.612188365650965</v>
      </c>
      <c r="E25" s="13"/>
      <c r="F25" s="22">
        <f t="shared" si="0"/>
        <v>0</v>
      </c>
    </row>
    <row r="26" spans="1:6" x14ac:dyDescent="0.25">
      <c r="A26" s="10">
        <v>1990</v>
      </c>
      <c r="B26" s="11"/>
      <c r="C26" s="18">
        <f t="shared" si="1"/>
        <v>0</v>
      </c>
      <c r="D26" s="8">
        <v>41.689750692520775</v>
      </c>
      <c r="E26" s="13"/>
      <c r="F26" s="22">
        <f t="shared" si="0"/>
        <v>0</v>
      </c>
    </row>
    <row r="27" spans="1:6" x14ac:dyDescent="0.25">
      <c r="A27" s="10">
        <v>1991</v>
      </c>
      <c r="B27" s="11"/>
      <c r="C27" s="18">
        <f t="shared" si="1"/>
        <v>0</v>
      </c>
      <c r="D27" s="8">
        <v>43.074792243767313</v>
      </c>
      <c r="E27" s="13"/>
      <c r="F27" s="22">
        <f t="shared" si="0"/>
        <v>0</v>
      </c>
    </row>
    <row r="28" spans="1:6" x14ac:dyDescent="0.25">
      <c r="A28" s="28">
        <v>1992</v>
      </c>
      <c r="B28" s="30"/>
      <c r="C28" s="19">
        <f t="shared" si="1"/>
        <v>0</v>
      </c>
      <c r="D28" s="30">
        <v>43.767313019390578</v>
      </c>
      <c r="E28" s="23"/>
      <c r="F28" s="24">
        <f t="shared" si="0"/>
        <v>0</v>
      </c>
    </row>
    <row r="29" spans="1:6" x14ac:dyDescent="0.25">
      <c r="A29" s="10">
        <v>1993</v>
      </c>
      <c r="B29" s="11"/>
      <c r="C29" s="20">
        <f t="shared" si="1"/>
        <v>0</v>
      </c>
      <c r="D29" s="11">
        <v>45.290858725761773</v>
      </c>
      <c r="E29" s="25"/>
      <c r="F29" s="22">
        <f t="shared" si="0"/>
        <v>0</v>
      </c>
    </row>
    <row r="30" spans="1:6" x14ac:dyDescent="0.25">
      <c r="A30" s="10">
        <v>1994</v>
      </c>
      <c r="B30" s="15"/>
      <c r="C30" s="20">
        <f t="shared" si="1"/>
        <v>0</v>
      </c>
      <c r="D30" s="11">
        <v>47.368421052631575</v>
      </c>
      <c r="E30" s="25"/>
      <c r="F30" s="22">
        <f t="shared" si="0"/>
        <v>0</v>
      </c>
    </row>
    <row r="31" spans="1:6" x14ac:dyDescent="0.25">
      <c r="A31" s="10">
        <v>1995</v>
      </c>
      <c r="B31" s="15"/>
      <c r="C31" s="20">
        <f t="shared" si="1"/>
        <v>0</v>
      </c>
      <c r="D31" s="11">
        <v>49.168975069252078</v>
      </c>
      <c r="E31" s="25"/>
      <c r="F31" s="22">
        <f t="shared" si="0"/>
        <v>0</v>
      </c>
    </row>
    <row r="32" spans="1:6" x14ac:dyDescent="0.25">
      <c r="A32" s="31">
        <v>1996</v>
      </c>
      <c r="B32" s="32"/>
      <c r="C32" s="21">
        <f t="shared" si="1"/>
        <v>0</v>
      </c>
      <c r="D32" s="33">
        <v>49.722991689750693</v>
      </c>
      <c r="E32" s="26"/>
      <c r="F32" s="27">
        <f t="shared" si="0"/>
        <v>0</v>
      </c>
    </row>
    <row r="33" spans="1:6" x14ac:dyDescent="0.25">
      <c r="A33" s="3">
        <v>1997</v>
      </c>
      <c r="B33" s="15">
        <v>65180</v>
      </c>
      <c r="C33" s="22">
        <f t="shared" si="1"/>
        <v>65180</v>
      </c>
      <c r="D33" s="8">
        <v>50.96952908587258</v>
      </c>
      <c r="E33" s="13">
        <f>D8</f>
        <v>12.742382271468145</v>
      </c>
      <c r="F33" s="22">
        <f>IF(E33="",C33*$D$51/D33,C33*$D$51/E33)</f>
        <v>511521.30434782605</v>
      </c>
    </row>
    <row r="34" spans="1:6" x14ac:dyDescent="0.25">
      <c r="A34" s="3">
        <v>1998</v>
      </c>
      <c r="B34" s="15"/>
      <c r="C34" s="22"/>
      <c r="D34" s="8">
        <v>52.21606648199446</v>
      </c>
      <c r="E34" s="13"/>
      <c r="F34" s="22">
        <f t="shared" ref="F34:F51" si="2">IF(E34="",C34*$D$51/D34,C34*$D$51/E34)</f>
        <v>0</v>
      </c>
    </row>
    <row r="35" spans="1:6" x14ac:dyDescent="0.25">
      <c r="A35" s="3">
        <v>1999</v>
      </c>
      <c r="B35" s="15">
        <v>65009.08</v>
      </c>
      <c r="C35" s="22">
        <f>B35-B33</f>
        <v>-170.91999999999825</v>
      </c>
      <c r="D35" s="8">
        <v>52.493074792243767</v>
      </c>
      <c r="E35" s="13">
        <f>(D34+D35)/2</f>
        <v>52.35457063711911</v>
      </c>
      <c r="F35" s="22">
        <f t="shared" si="2"/>
        <v>-326.46624338624008</v>
      </c>
    </row>
    <row r="36" spans="1:6" x14ac:dyDescent="0.25">
      <c r="A36" s="3">
        <v>2000</v>
      </c>
      <c r="B36" s="15">
        <v>47729.91</v>
      </c>
      <c r="C36" s="22">
        <f t="shared" ref="C36:C51" si="3">B36-B35</f>
        <v>-17279.169999999998</v>
      </c>
      <c r="D36" s="8">
        <v>54.847645429362878</v>
      </c>
      <c r="E36" s="13"/>
      <c r="F36" s="22">
        <f t="shared" si="2"/>
        <v>-31503.94126262626</v>
      </c>
    </row>
    <row r="37" spans="1:6" x14ac:dyDescent="0.25">
      <c r="A37" s="3">
        <v>2001</v>
      </c>
      <c r="B37" s="15">
        <v>39238.68</v>
      </c>
      <c r="C37" s="22">
        <f t="shared" si="3"/>
        <v>-8491.2300000000032</v>
      </c>
      <c r="D37" s="8">
        <v>56.50969529085873</v>
      </c>
      <c r="E37" s="13"/>
      <c r="F37" s="22">
        <f t="shared" si="2"/>
        <v>-15026.147205882358</v>
      </c>
    </row>
    <row r="38" spans="1:6" x14ac:dyDescent="0.25">
      <c r="A38" s="28">
        <v>2002</v>
      </c>
      <c r="B38" s="29">
        <v>1870211.78</v>
      </c>
      <c r="C38" s="24">
        <f t="shared" si="3"/>
        <v>1830973.1</v>
      </c>
      <c r="D38" s="30">
        <v>57.61772853185596</v>
      </c>
      <c r="E38" s="23"/>
      <c r="F38" s="24">
        <f t="shared" si="2"/>
        <v>3177794.6591346152</v>
      </c>
    </row>
    <row r="39" spans="1:6" x14ac:dyDescent="0.25">
      <c r="A39" s="10">
        <v>2003</v>
      </c>
      <c r="B39" s="15">
        <v>2106980.6150000002</v>
      </c>
      <c r="C39" s="22">
        <f t="shared" si="3"/>
        <v>236768.8350000002</v>
      </c>
      <c r="D39" s="8">
        <v>57.61772853185596</v>
      </c>
      <c r="E39" s="25"/>
      <c r="F39" s="22">
        <f t="shared" si="2"/>
        <v>410930.52612980799</v>
      </c>
    </row>
    <row r="40" spans="1:6" x14ac:dyDescent="0.25">
      <c r="A40" s="10">
        <v>2004</v>
      </c>
      <c r="B40" s="15">
        <v>2098181.1150000002</v>
      </c>
      <c r="C40" s="22">
        <f t="shared" si="3"/>
        <v>-8799.5</v>
      </c>
      <c r="D40" s="8">
        <v>63.019390581717452</v>
      </c>
      <c r="E40" s="25"/>
      <c r="F40" s="22">
        <f t="shared" si="2"/>
        <v>-13963.162637362637</v>
      </c>
    </row>
    <row r="41" spans="1:6" x14ac:dyDescent="0.25">
      <c r="A41" s="10">
        <v>2005</v>
      </c>
      <c r="B41" s="15">
        <v>2076970.0999999999</v>
      </c>
      <c r="C41" s="22">
        <f t="shared" si="3"/>
        <v>-21211.015000000363</v>
      </c>
      <c r="D41" s="8">
        <v>67.313019390581715</v>
      </c>
      <c r="E41" s="25"/>
      <c r="F41" s="22">
        <f t="shared" si="2"/>
        <v>-31511.014053498482</v>
      </c>
    </row>
    <row r="42" spans="1:6" x14ac:dyDescent="0.25">
      <c r="A42" s="31">
        <v>2006</v>
      </c>
      <c r="B42" s="32">
        <v>2080449.855</v>
      </c>
      <c r="C42" s="27">
        <f t="shared" si="3"/>
        <v>3479.7550000001211</v>
      </c>
      <c r="D42" s="8">
        <v>72.4376731301939</v>
      </c>
      <c r="E42" s="26"/>
      <c r="F42" s="27">
        <f t="shared" si="2"/>
        <v>4803.7917973233034</v>
      </c>
    </row>
    <row r="43" spans="1:6" x14ac:dyDescent="0.25">
      <c r="A43" s="3">
        <v>2007</v>
      </c>
      <c r="B43" s="15">
        <v>2571196.3600000003</v>
      </c>
      <c r="C43" s="22">
        <f t="shared" si="3"/>
        <v>490746.50500000035</v>
      </c>
      <c r="D43" s="30">
        <v>78.1163434903047</v>
      </c>
      <c r="E43" s="13"/>
      <c r="F43" s="22">
        <f t="shared" si="2"/>
        <v>628225.13583333383</v>
      </c>
    </row>
    <row r="44" spans="1:6" x14ac:dyDescent="0.25">
      <c r="A44" s="3">
        <v>2008</v>
      </c>
      <c r="B44" s="15">
        <v>3664268.79</v>
      </c>
      <c r="C44" s="22">
        <f t="shared" si="3"/>
        <v>1093072.4299999997</v>
      </c>
      <c r="D44" s="11">
        <v>87.119113573407205</v>
      </c>
      <c r="E44" s="13"/>
      <c r="F44" s="22">
        <f t="shared" si="2"/>
        <v>1254687.2725914146</v>
      </c>
    </row>
    <row r="45" spans="1:6" x14ac:dyDescent="0.25">
      <c r="A45" s="3">
        <v>2009</v>
      </c>
      <c r="B45" s="15">
        <v>5318319.0350000001</v>
      </c>
      <c r="C45" s="22">
        <f t="shared" si="3"/>
        <v>1654050.2450000001</v>
      </c>
      <c r="D45" s="11">
        <v>84.48753462603878</v>
      </c>
      <c r="E45" s="13"/>
      <c r="F45" s="22">
        <f t="shared" si="2"/>
        <v>1957744.7162131148</v>
      </c>
    </row>
    <row r="46" spans="1:6" x14ac:dyDescent="0.25">
      <c r="A46" s="3">
        <v>2010</v>
      </c>
      <c r="B46" s="15">
        <v>5318319.0350000001</v>
      </c>
      <c r="C46" s="22">
        <f t="shared" si="3"/>
        <v>0</v>
      </c>
      <c r="D46" s="11">
        <v>88.365650969529085</v>
      </c>
      <c r="E46" s="13"/>
      <c r="F46" s="22">
        <f t="shared" si="2"/>
        <v>0</v>
      </c>
    </row>
    <row r="47" spans="1:6" x14ac:dyDescent="0.25">
      <c r="A47" s="3">
        <v>2011</v>
      </c>
      <c r="B47" s="15">
        <v>6335135.9750000006</v>
      </c>
      <c r="C47" s="22">
        <f t="shared" si="3"/>
        <v>1016816.9400000004</v>
      </c>
      <c r="D47" s="33">
        <v>92.659279778393355</v>
      </c>
      <c r="E47" s="13"/>
      <c r="F47" s="22">
        <f t="shared" si="2"/>
        <v>1097371.9442152472</v>
      </c>
    </row>
    <row r="48" spans="1:6" x14ac:dyDescent="0.25">
      <c r="A48" s="28">
        <v>2012</v>
      </c>
      <c r="B48" s="29">
        <v>6339757.7200000007</v>
      </c>
      <c r="C48" s="24">
        <f t="shared" si="3"/>
        <v>4621.7450000001118</v>
      </c>
      <c r="D48" s="8">
        <v>94.45983379501385</v>
      </c>
      <c r="E48" s="23"/>
      <c r="F48" s="24">
        <f t="shared" si="2"/>
        <v>4892.8150879766581</v>
      </c>
    </row>
    <row r="49" spans="1:6" x14ac:dyDescent="0.25">
      <c r="A49" s="10">
        <v>2013</v>
      </c>
      <c r="B49" s="15">
        <v>6551153.4100000001</v>
      </c>
      <c r="C49" s="22">
        <f t="shared" si="3"/>
        <v>211395.68999999948</v>
      </c>
      <c r="D49" s="8">
        <v>96.260387811634345</v>
      </c>
      <c r="E49" s="25"/>
      <c r="F49" s="22">
        <f t="shared" si="2"/>
        <v>219608.18443165414</v>
      </c>
    </row>
    <row r="50" spans="1:6" x14ac:dyDescent="0.25">
      <c r="A50" s="10">
        <v>2014</v>
      </c>
      <c r="B50" s="15">
        <v>6977168.9099999992</v>
      </c>
      <c r="C50" s="22">
        <f t="shared" si="3"/>
        <v>426015.49999999907</v>
      </c>
      <c r="D50" s="8">
        <v>98.61495844875347</v>
      </c>
      <c r="E50" s="25"/>
      <c r="F50" s="22">
        <f t="shared" si="2"/>
        <v>431998.86376404401</v>
      </c>
    </row>
    <row r="51" spans="1:6" x14ac:dyDescent="0.25">
      <c r="A51" s="31">
        <v>2015</v>
      </c>
      <c r="B51" s="32">
        <v>7072164.4299999997</v>
      </c>
      <c r="C51" s="27">
        <f t="shared" si="3"/>
        <v>94995.520000000484</v>
      </c>
      <c r="D51" s="33">
        <v>100</v>
      </c>
      <c r="E51" s="26"/>
      <c r="F51" s="27">
        <f t="shared" si="2"/>
        <v>94995.520000000484</v>
      </c>
    </row>
    <row r="52" spans="1:6" x14ac:dyDescent="0.25">
      <c r="A52" s="1" t="s">
        <v>3</v>
      </c>
      <c r="B52" s="16">
        <f>B51</f>
        <v>7072164.4299999997</v>
      </c>
      <c r="C52" s="1"/>
      <c r="D52" s="1"/>
      <c r="E52" s="1"/>
      <c r="F52" s="5">
        <f>SUM(F3:F51)</f>
        <v>9702244.0021435991</v>
      </c>
    </row>
    <row r="53" spans="1:6" x14ac:dyDescent="0.25">
      <c r="A53" s="34" t="s">
        <v>16</v>
      </c>
      <c r="B53" s="15"/>
    </row>
    <row r="54" spans="1:6" x14ac:dyDescent="0.25">
      <c r="A54" s="35" t="s">
        <v>14</v>
      </c>
      <c r="B54" s="15"/>
    </row>
    <row r="55" spans="1:6" x14ac:dyDescent="0.25">
      <c r="A55" s="35" t="s">
        <v>36</v>
      </c>
      <c r="B55" s="15"/>
    </row>
    <row r="56" spans="1:6" x14ac:dyDescent="0.25">
      <c r="A56" s="35" t="s">
        <v>37</v>
      </c>
      <c r="B56" s="15"/>
    </row>
    <row r="57" spans="1:6" x14ac:dyDescent="0.25">
      <c r="A57" s="35" t="s">
        <v>15</v>
      </c>
      <c r="B57" s="15"/>
    </row>
    <row r="58" spans="1:6" x14ac:dyDescent="0.25">
      <c r="B58" s="15"/>
    </row>
  </sheetData>
  <pageMargins left="0.70866141732283505" right="0.70866141732283505" top="0.74803149606299202" bottom="0.74803149606299202" header="0.31496062992126" footer="0.31496062992126"/>
  <pageSetup scale="77" orientation="portrait" r:id="rId1"/>
  <headerFooter>
    <oddHeader>&amp;R&amp;"Franklin Gothic Book,Bold"&amp;10PUB-V-1 - ATTACHMENT 3
NLH Amended General Rate Application
Page 3 of  11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topLeftCell="A43" zoomScale="110" zoomScaleNormal="110" workbookViewId="0">
      <selection activeCell="A59" sqref="A59"/>
    </sheetView>
  </sheetViews>
  <sheetFormatPr defaultRowHeight="15.75" x14ac:dyDescent="0.25"/>
  <cols>
    <col min="1" max="1" width="13.5" customWidth="1"/>
    <col min="2" max="2" width="14.625" customWidth="1"/>
    <col min="3" max="3" width="12.625" customWidth="1"/>
    <col min="4" max="4" width="10.625" customWidth="1"/>
    <col min="5" max="5" width="16.625" customWidth="1"/>
    <col min="6" max="6" width="15.625" customWidth="1"/>
    <col min="7" max="9" width="14.625" customWidth="1"/>
  </cols>
  <sheetData>
    <row r="1" spans="1:6" ht="18.75" x14ac:dyDescent="0.3">
      <c r="A1" s="2" t="s">
        <v>6</v>
      </c>
    </row>
    <row r="2" spans="1:6" ht="31.5" x14ac:dyDescent="0.25">
      <c r="A2" s="3" t="s">
        <v>0</v>
      </c>
      <c r="B2" s="4" t="s">
        <v>29</v>
      </c>
      <c r="C2" s="3" t="s">
        <v>1</v>
      </c>
      <c r="D2" s="4" t="s">
        <v>30</v>
      </c>
      <c r="E2" s="4" t="s">
        <v>31</v>
      </c>
      <c r="F2" s="4" t="s">
        <v>32</v>
      </c>
    </row>
    <row r="3" spans="1:6" x14ac:dyDescent="0.25">
      <c r="A3" s="10">
        <v>1967</v>
      </c>
      <c r="B3" s="12">
        <v>0</v>
      </c>
      <c r="C3" s="9"/>
      <c r="D3" s="8">
        <v>9.6952908587257625</v>
      </c>
      <c r="E3" s="8"/>
      <c r="F3" s="9"/>
    </row>
    <row r="4" spans="1:6" x14ac:dyDescent="0.25">
      <c r="A4" s="10">
        <v>1968</v>
      </c>
      <c r="B4" s="11"/>
      <c r="C4" s="18">
        <f>B4-B3</f>
        <v>0</v>
      </c>
      <c r="D4" s="8">
        <v>9.97229916897507</v>
      </c>
      <c r="E4" s="13"/>
      <c r="F4" s="22">
        <f t="shared" ref="F4:F32" si="0">IF(E4="",C4*$D$51/D4,C4*$D$51/E4)</f>
        <v>0</v>
      </c>
    </row>
    <row r="5" spans="1:6" x14ac:dyDescent="0.25">
      <c r="A5" s="10">
        <v>1969</v>
      </c>
      <c r="B5" s="11"/>
      <c r="C5" s="18">
        <f t="shared" ref="C5:C33" si="1">B5-B4</f>
        <v>0</v>
      </c>
      <c r="D5" s="8">
        <v>10.526315789473683</v>
      </c>
      <c r="E5" s="13"/>
      <c r="F5" s="22">
        <f t="shared" si="0"/>
        <v>0</v>
      </c>
    </row>
    <row r="6" spans="1:6" x14ac:dyDescent="0.25">
      <c r="A6" s="10">
        <v>1970</v>
      </c>
      <c r="B6" s="11"/>
      <c r="C6" s="18">
        <f t="shared" si="1"/>
        <v>0</v>
      </c>
      <c r="D6" s="8">
        <v>11.357340720221606</v>
      </c>
      <c r="E6" s="13"/>
      <c r="F6" s="22">
        <f t="shared" si="0"/>
        <v>0</v>
      </c>
    </row>
    <row r="7" spans="1:6" x14ac:dyDescent="0.25">
      <c r="A7" s="10">
        <v>1971</v>
      </c>
      <c r="B7" s="11"/>
      <c r="C7" s="18">
        <f t="shared" si="1"/>
        <v>0</v>
      </c>
      <c r="D7" s="8">
        <v>12.18836565096953</v>
      </c>
      <c r="E7" s="13"/>
      <c r="F7" s="22">
        <f t="shared" si="0"/>
        <v>0</v>
      </c>
    </row>
    <row r="8" spans="1:6" x14ac:dyDescent="0.25">
      <c r="A8" s="28">
        <v>1972</v>
      </c>
      <c r="B8" s="30"/>
      <c r="C8" s="19">
        <f t="shared" si="1"/>
        <v>0</v>
      </c>
      <c r="D8" s="30">
        <v>12.742382271468145</v>
      </c>
      <c r="E8" s="23"/>
      <c r="F8" s="24">
        <f t="shared" si="0"/>
        <v>0</v>
      </c>
    </row>
    <row r="9" spans="1:6" x14ac:dyDescent="0.25">
      <c r="A9" s="10">
        <v>1973</v>
      </c>
      <c r="B9" s="11"/>
      <c r="C9" s="20">
        <f t="shared" si="1"/>
        <v>0</v>
      </c>
      <c r="D9" s="11">
        <v>13.850415512465375</v>
      </c>
      <c r="E9" s="25"/>
      <c r="F9" s="22">
        <f t="shared" si="0"/>
        <v>0</v>
      </c>
    </row>
    <row r="10" spans="1:6" x14ac:dyDescent="0.25">
      <c r="A10" s="10">
        <v>1974</v>
      </c>
      <c r="B10" s="11"/>
      <c r="C10" s="20">
        <f t="shared" si="1"/>
        <v>0</v>
      </c>
      <c r="D10" s="11">
        <v>16.897506925207757</v>
      </c>
      <c r="E10" s="25"/>
      <c r="F10" s="22">
        <f t="shared" si="0"/>
        <v>0</v>
      </c>
    </row>
    <row r="11" spans="1:6" x14ac:dyDescent="0.25">
      <c r="A11" s="10">
        <v>1975</v>
      </c>
      <c r="B11" s="11"/>
      <c r="C11" s="20">
        <f t="shared" si="1"/>
        <v>0</v>
      </c>
      <c r="D11" s="11">
        <v>19.390581717451525</v>
      </c>
      <c r="E11" s="25"/>
      <c r="F11" s="22">
        <f t="shared" si="0"/>
        <v>0</v>
      </c>
    </row>
    <row r="12" spans="1:6" x14ac:dyDescent="0.25">
      <c r="A12" s="31">
        <v>1976</v>
      </c>
      <c r="B12" s="33"/>
      <c r="C12" s="21">
        <f t="shared" si="1"/>
        <v>0</v>
      </c>
      <c r="D12" s="33">
        <v>20.360110803324101</v>
      </c>
      <c r="E12" s="26"/>
      <c r="F12" s="27">
        <f t="shared" si="0"/>
        <v>0</v>
      </c>
    </row>
    <row r="13" spans="1:6" x14ac:dyDescent="0.25">
      <c r="A13" s="10">
        <v>1977</v>
      </c>
      <c r="B13" s="11"/>
      <c r="C13" s="18">
        <f t="shared" si="1"/>
        <v>0</v>
      </c>
      <c r="D13" s="8">
        <v>21.606648199445981</v>
      </c>
      <c r="E13" s="13"/>
      <c r="F13" s="22">
        <f t="shared" si="0"/>
        <v>0</v>
      </c>
    </row>
    <row r="14" spans="1:6" x14ac:dyDescent="0.25">
      <c r="A14" s="10">
        <v>1978</v>
      </c>
      <c r="B14" s="11"/>
      <c r="C14" s="18">
        <f t="shared" si="1"/>
        <v>0</v>
      </c>
      <c r="D14" s="8">
        <v>22.299168975069254</v>
      </c>
      <c r="E14" s="13"/>
      <c r="F14" s="22">
        <f t="shared" si="0"/>
        <v>0</v>
      </c>
    </row>
    <row r="15" spans="1:6" x14ac:dyDescent="0.25">
      <c r="A15" s="10">
        <v>1979</v>
      </c>
      <c r="B15" s="11"/>
      <c r="C15" s="18">
        <f t="shared" si="1"/>
        <v>0</v>
      </c>
      <c r="D15" s="8">
        <v>24.238227146814403</v>
      </c>
      <c r="E15" s="13"/>
      <c r="F15" s="22">
        <f t="shared" si="0"/>
        <v>0</v>
      </c>
    </row>
    <row r="16" spans="1:6" x14ac:dyDescent="0.25">
      <c r="A16" s="10">
        <v>1980</v>
      </c>
      <c r="B16" s="11"/>
      <c r="C16" s="18">
        <f t="shared" si="1"/>
        <v>0</v>
      </c>
      <c r="D16" s="8">
        <v>26.869806094182824</v>
      </c>
      <c r="E16" s="13"/>
      <c r="F16" s="22">
        <f t="shared" si="0"/>
        <v>0</v>
      </c>
    </row>
    <row r="17" spans="1:6" x14ac:dyDescent="0.25">
      <c r="A17" s="10">
        <v>1981</v>
      </c>
      <c r="B17" s="11"/>
      <c r="C17" s="18">
        <f t="shared" si="1"/>
        <v>0</v>
      </c>
      <c r="D17" s="8">
        <v>28.947368421052634</v>
      </c>
      <c r="E17" s="13"/>
      <c r="F17" s="22">
        <f t="shared" si="0"/>
        <v>0</v>
      </c>
    </row>
    <row r="18" spans="1:6" x14ac:dyDescent="0.25">
      <c r="A18" s="28">
        <v>1982</v>
      </c>
      <c r="B18" s="30"/>
      <c r="C18" s="19">
        <f t="shared" si="1"/>
        <v>0</v>
      </c>
      <c r="D18" s="30">
        <v>30.609418282548479</v>
      </c>
      <c r="E18" s="23"/>
      <c r="F18" s="24">
        <f t="shared" si="0"/>
        <v>0</v>
      </c>
    </row>
    <row r="19" spans="1:6" x14ac:dyDescent="0.25">
      <c r="A19" s="10">
        <v>1983</v>
      </c>
      <c r="B19" s="11"/>
      <c r="C19" s="20">
        <f t="shared" si="1"/>
        <v>0</v>
      </c>
      <c r="D19" s="11">
        <v>31.578947368421051</v>
      </c>
      <c r="E19" s="25"/>
      <c r="F19" s="22">
        <f t="shared" si="0"/>
        <v>0</v>
      </c>
    </row>
    <row r="20" spans="1:6" x14ac:dyDescent="0.25">
      <c r="A20" s="10">
        <v>1984</v>
      </c>
      <c r="B20" s="11"/>
      <c r="C20" s="20">
        <f t="shared" si="1"/>
        <v>0</v>
      </c>
      <c r="D20" s="11">
        <v>32.409972299168977</v>
      </c>
      <c r="E20" s="25"/>
      <c r="F20" s="22">
        <f t="shared" si="0"/>
        <v>0</v>
      </c>
    </row>
    <row r="21" spans="1:6" x14ac:dyDescent="0.25">
      <c r="A21" s="10">
        <v>1985</v>
      </c>
      <c r="B21" s="11"/>
      <c r="C21" s="20">
        <f t="shared" si="1"/>
        <v>0</v>
      </c>
      <c r="D21" s="11">
        <v>33.2409972299169</v>
      </c>
      <c r="E21" s="25"/>
      <c r="F21" s="22">
        <f t="shared" si="0"/>
        <v>0</v>
      </c>
    </row>
    <row r="22" spans="1:6" x14ac:dyDescent="0.25">
      <c r="A22" s="31">
        <v>1986</v>
      </c>
      <c r="B22" s="33"/>
      <c r="C22" s="21">
        <f t="shared" si="1"/>
        <v>0</v>
      </c>
      <c r="D22" s="33">
        <v>33.933518005540165</v>
      </c>
      <c r="E22" s="26"/>
      <c r="F22" s="27">
        <f t="shared" si="0"/>
        <v>0</v>
      </c>
    </row>
    <row r="23" spans="1:6" x14ac:dyDescent="0.25">
      <c r="A23" s="10">
        <v>1987</v>
      </c>
      <c r="B23" s="11"/>
      <c r="C23" s="18">
        <f t="shared" si="1"/>
        <v>0</v>
      </c>
      <c r="D23" s="8">
        <v>34.34903047091413</v>
      </c>
      <c r="E23" s="13"/>
      <c r="F23" s="22">
        <f t="shared" si="0"/>
        <v>0</v>
      </c>
    </row>
    <row r="24" spans="1:6" x14ac:dyDescent="0.25">
      <c r="A24" s="10">
        <v>1988</v>
      </c>
      <c r="B24" s="11"/>
      <c r="C24" s="18">
        <f t="shared" si="1"/>
        <v>0</v>
      </c>
      <c r="D24" s="8">
        <v>37.534626038781163</v>
      </c>
      <c r="E24" s="13"/>
      <c r="F24" s="22">
        <f t="shared" si="0"/>
        <v>0</v>
      </c>
    </row>
    <row r="25" spans="1:6" x14ac:dyDescent="0.25">
      <c r="A25" s="10">
        <v>1989</v>
      </c>
      <c r="B25" s="11"/>
      <c r="C25" s="18">
        <f t="shared" si="1"/>
        <v>0</v>
      </c>
      <c r="D25" s="8">
        <v>39.612188365650965</v>
      </c>
      <c r="E25" s="13"/>
      <c r="F25" s="22">
        <f t="shared" si="0"/>
        <v>0</v>
      </c>
    </row>
    <row r="26" spans="1:6" x14ac:dyDescent="0.25">
      <c r="A26" s="10">
        <v>1990</v>
      </c>
      <c r="B26" s="11"/>
      <c r="C26" s="18">
        <f t="shared" si="1"/>
        <v>0</v>
      </c>
      <c r="D26" s="8">
        <v>41.689750692520775</v>
      </c>
      <c r="E26" s="13"/>
      <c r="F26" s="22">
        <f t="shared" si="0"/>
        <v>0</v>
      </c>
    </row>
    <row r="27" spans="1:6" x14ac:dyDescent="0.25">
      <c r="A27" s="10">
        <v>1991</v>
      </c>
      <c r="B27" s="11"/>
      <c r="C27" s="18">
        <f t="shared" si="1"/>
        <v>0</v>
      </c>
      <c r="D27" s="8">
        <v>43.074792243767313</v>
      </c>
      <c r="E27" s="13"/>
      <c r="F27" s="22">
        <f t="shared" si="0"/>
        <v>0</v>
      </c>
    </row>
    <row r="28" spans="1:6" x14ac:dyDescent="0.25">
      <c r="A28" s="28">
        <v>1992</v>
      </c>
      <c r="B28" s="30"/>
      <c r="C28" s="19">
        <f t="shared" si="1"/>
        <v>0</v>
      </c>
      <c r="D28" s="30">
        <v>43.767313019390578</v>
      </c>
      <c r="E28" s="23"/>
      <c r="F28" s="24">
        <f t="shared" si="0"/>
        <v>0</v>
      </c>
    </row>
    <row r="29" spans="1:6" x14ac:dyDescent="0.25">
      <c r="A29" s="10">
        <v>1993</v>
      </c>
      <c r="B29" s="11"/>
      <c r="C29" s="20">
        <f t="shared" si="1"/>
        <v>0</v>
      </c>
      <c r="D29" s="11">
        <v>45.290858725761773</v>
      </c>
      <c r="E29" s="25"/>
      <c r="F29" s="22">
        <f t="shared" si="0"/>
        <v>0</v>
      </c>
    </row>
    <row r="30" spans="1:6" x14ac:dyDescent="0.25">
      <c r="A30" s="10">
        <v>1994</v>
      </c>
      <c r="B30" s="11"/>
      <c r="C30" s="20">
        <f t="shared" si="1"/>
        <v>0</v>
      </c>
      <c r="D30" s="11">
        <v>47.368421052631575</v>
      </c>
      <c r="E30" s="25"/>
      <c r="F30" s="22">
        <f t="shared" si="0"/>
        <v>0</v>
      </c>
    </row>
    <row r="31" spans="1:6" x14ac:dyDescent="0.25">
      <c r="A31" s="10">
        <v>1995</v>
      </c>
      <c r="B31" s="11"/>
      <c r="C31" s="20">
        <f t="shared" si="1"/>
        <v>0</v>
      </c>
      <c r="D31" s="11">
        <v>49.168975069252078</v>
      </c>
      <c r="E31" s="25"/>
      <c r="F31" s="22">
        <f t="shared" si="0"/>
        <v>0</v>
      </c>
    </row>
    <row r="32" spans="1:6" x14ac:dyDescent="0.25">
      <c r="A32" s="31">
        <v>1996</v>
      </c>
      <c r="B32" s="11"/>
      <c r="C32" s="21">
        <f t="shared" si="1"/>
        <v>0</v>
      </c>
      <c r="D32" s="33">
        <v>49.722991689750693</v>
      </c>
      <c r="E32" s="26"/>
      <c r="F32" s="27">
        <f t="shared" si="0"/>
        <v>0</v>
      </c>
    </row>
    <row r="33" spans="1:7" x14ac:dyDescent="0.25">
      <c r="A33" s="3">
        <v>1997</v>
      </c>
      <c r="B33" s="29">
        <v>572000</v>
      </c>
      <c r="C33" s="22">
        <f t="shared" si="1"/>
        <v>572000</v>
      </c>
      <c r="D33" s="8">
        <v>50.96952908587258</v>
      </c>
      <c r="E33" s="13">
        <f>D9</f>
        <v>13.850415512465375</v>
      </c>
      <c r="F33" s="22">
        <f>IF(E33="",C33*$D$51/D33,C33*$D$51/E33)</f>
        <v>4129839.9999999995</v>
      </c>
      <c r="G33" s="14"/>
    </row>
    <row r="34" spans="1:7" x14ac:dyDescent="0.25">
      <c r="A34" s="3">
        <v>1998</v>
      </c>
      <c r="B34" s="15"/>
      <c r="C34" s="22"/>
      <c r="D34" s="8">
        <v>52.21606648199446</v>
      </c>
      <c r="E34" s="13"/>
      <c r="F34" s="22">
        <f t="shared" ref="F34:F51" si="2">IF(E34="",C34*$D$51/D34,C34*$D$51/E34)</f>
        <v>0</v>
      </c>
    </row>
    <row r="35" spans="1:7" x14ac:dyDescent="0.25">
      <c r="A35" s="3">
        <v>1999</v>
      </c>
      <c r="B35" s="15">
        <v>572000</v>
      </c>
      <c r="C35" s="22">
        <f>B35-B33</f>
        <v>0</v>
      </c>
      <c r="D35" s="8">
        <v>52.493074792243767</v>
      </c>
      <c r="E35" s="13">
        <f>(D34+D35)/2</f>
        <v>52.35457063711911</v>
      </c>
      <c r="F35" s="22">
        <f t="shared" si="2"/>
        <v>0</v>
      </c>
    </row>
    <row r="36" spans="1:7" x14ac:dyDescent="0.25">
      <c r="A36" s="3">
        <v>2000</v>
      </c>
      <c r="B36" s="15">
        <v>524333</v>
      </c>
      <c r="C36" s="22">
        <f t="shared" ref="C36:C51" si="3">B36-B35</f>
        <v>-47667</v>
      </c>
      <c r="D36" s="8">
        <v>54.847645429362878</v>
      </c>
      <c r="E36" s="13"/>
      <c r="F36" s="22">
        <f t="shared" si="2"/>
        <v>-86908.015151515152</v>
      </c>
    </row>
    <row r="37" spans="1:7" x14ac:dyDescent="0.25">
      <c r="A37" s="3">
        <v>2001</v>
      </c>
      <c r="B37" s="15">
        <v>0</v>
      </c>
      <c r="C37" s="22">
        <f t="shared" si="3"/>
        <v>-524333</v>
      </c>
      <c r="D37" s="8">
        <v>56.50969529085873</v>
      </c>
      <c r="E37" s="13">
        <v>12.969127595899618</v>
      </c>
      <c r="F37" s="22">
        <f t="shared" si="2"/>
        <v>-4042931.9252420315</v>
      </c>
    </row>
    <row r="38" spans="1:7" x14ac:dyDescent="0.25">
      <c r="A38" s="28">
        <v>2002</v>
      </c>
      <c r="B38" s="29"/>
      <c r="C38" s="24">
        <f t="shared" si="3"/>
        <v>0</v>
      </c>
      <c r="D38" s="30">
        <v>57.61772853185596</v>
      </c>
      <c r="E38" s="23"/>
      <c r="F38" s="24">
        <f t="shared" si="2"/>
        <v>0</v>
      </c>
    </row>
    <row r="39" spans="1:7" x14ac:dyDescent="0.25">
      <c r="A39" s="3">
        <v>2003</v>
      </c>
      <c r="B39" s="15"/>
      <c r="C39" s="22">
        <f t="shared" si="3"/>
        <v>0</v>
      </c>
      <c r="D39" s="8">
        <v>57.61772853185596</v>
      </c>
      <c r="E39" s="25"/>
      <c r="F39" s="22">
        <f t="shared" si="2"/>
        <v>0</v>
      </c>
    </row>
    <row r="40" spans="1:7" x14ac:dyDescent="0.25">
      <c r="A40" s="3">
        <v>2004</v>
      </c>
      <c r="B40" s="15"/>
      <c r="C40" s="22">
        <f t="shared" si="3"/>
        <v>0</v>
      </c>
      <c r="D40" s="8">
        <v>63.019390581717452</v>
      </c>
      <c r="E40" s="25"/>
      <c r="F40" s="22">
        <f t="shared" si="2"/>
        <v>0</v>
      </c>
    </row>
    <row r="41" spans="1:7" x14ac:dyDescent="0.25">
      <c r="A41" s="3">
        <v>2005</v>
      </c>
      <c r="B41" s="15"/>
      <c r="C41" s="22">
        <f t="shared" si="3"/>
        <v>0</v>
      </c>
      <c r="D41" s="8">
        <v>67.313019390581715</v>
      </c>
      <c r="E41" s="25"/>
      <c r="F41" s="22">
        <f t="shared" si="2"/>
        <v>0</v>
      </c>
    </row>
    <row r="42" spans="1:7" x14ac:dyDescent="0.25">
      <c r="A42" s="3">
        <v>2006</v>
      </c>
      <c r="B42" s="15"/>
      <c r="C42" s="27">
        <f t="shared" si="3"/>
        <v>0</v>
      </c>
      <c r="D42" s="8">
        <v>72.4376731301939</v>
      </c>
      <c r="E42" s="26"/>
      <c r="F42" s="27">
        <f t="shared" si="2"/>
        <v>0</v>
      </c>
    </row>
    <row r="43" spans="1:7" x14ac:dyDescent="0.25">
      <c r="A43" s="28">
        <v>2007</v>
      </c>
      <c r="B43" s="29"/>
      <c r="C43" s="22">
        <f t="shared" si="3"/>
        <v>0</v>
      </c>
      <c r="D43" s="30">
        <v>78.1163434903047</v>
      </c>
      <c r="E43" s="13"/>
      <c r="F43" s="22">
        <f t="shared" si="2"/>
        <v>0</v>
      </c>
    </row>
    <row r="44" spans="1:7" x14ac:dyDescent="0.25">
      <c r="A44" s="10">
        <v>2008</v>
      </c>
      <c r="B44" s="15"/>
      <c r="C44" s="22">
        <f t="shared" si="3"/>
        <v>0</v>
      </c>
      <c r="D44" s="11">
        <v>87.119113573407205</v>
      </c>
      <c r="E44" s="13"/>
      <c r="F44" s="22">
        <f t="shared" si="2"/>
        <v>0</v>
      </c>
    </row>
    <row r="45" spans="1:7" x14ac:dyDescent="0.25">
      <c r="A45" s="10">
        <v>2009</v>
      </c>
      <c r="B45" s="15"/>
      <c r="C45" s="22">
        <f t="shared" si="3"/>
        <v>0</v>
      </c>
      <c r="D45" s="11">
        <v>84.48753462603878</v>
      </c>
      <c r="E45" s="13"/>
      <c r="F45" s="22">
        <f t="shared" si="2"/>
        <v>0</v>
      </c>
    </row>
    <row r="46" spans="1:7" x14ac:dyDescent="0.25">
      <c r="A46" s="10">
        <v>2010</v>
      </c>
      <c r="B46" s="15"/>
      <c r="C46" s="22">
        <f t="shared" si="3"/>
        <v>0</v>
      </c>
      <c r="D46" s="11">
        <v>88.365650969529085</v>
      </c>
      <c r="E46" s="13"/>
      <c r="F46" s="22">
        <f t="shared" si="2"/>
        <v>0</v>
      </c>
    </row>
    <row r="47" spans="1:7" x14ac:dyDescent="0.25">
      <c r="A47" s="31">
        <v>2011</v>
      </c>
      <c r="B47" s="32"/>
      <c r="C47" s="22">
        <f t="shared" si="3"/>
        <v>0</v>
      </c>
      <c r="D47" s="33">
        <v>92.659279778393355</v>
      </c>
      <c r="E47" s="13"/>
      <c r="F47" s="22">
        <f t="shared" si="2"/>
        <v>0</v>
      </c>
    </row>
    <row r="48" spans="1:7" x14ac:dyDescent="0.25">
      <c r="A48" s="3">
        <v>2012</v>
      </c>
      <c r="B48" s="15"/>
      <c r="C48" s="24">
        <f t="shared" si="3"/>
        <v>0</v>
      </c>
      <c r="D48" s="8">
        <v>94.45983379501385</v>
      </c>
      <c r="E48" s="23"/>
      <c r="F48" s="24">
        <f t="shared" si="2"/>
        <v>0</v>
      </c>
    </row>
    <row r="49" spans="1:6" x14ac:dyDescent="0.25">
      <c r="A49" s="3">
        <v>2013</v>
      </c>
      <c r="B49" s="15"/>
      <c r="C49" s="22">
        <f t="shared" si="3"/>
        <v>0</v>
      </c>
      <c r="D49" s="8">
        <v>96.260387811634345</v>
      </c>
      <c r="E49" s="25"/>
      <c r="F49" s="22">
        <f t="shared" si="2"/>
        <v>0</v>
      </c>
    </row>
    <row r="50" spans="1:6" x14ac:dyDescent="0.25">
      <c r="A50" s="3">
        <v>2014</v>
      </c>
      <c r="B50" s="15"/>
      <c r="C50" s="22">
        <f t="shared" si="3"/>
        <v>0</v>
      </c>
      <c r="D50" s="8">
        <v>98.61495844875347</v>
      </c>
      <c r="E50" s="25"/>
      <c r="F50" s="22">
        <f t="shared" si="2"/>
        <v>0</v>
      </c>
    </row>
    <row r="51" spans="1:6" x14ac:dyDescent="0.25">
      <c r="A51" s="31">
        <v>2015</v>
      </c>
      <c r="B51" s="32">
        <v>0</v>
      </c>
      <c r="C51" s="27">
        <f t="shared" si="3"/>
        <v>0</v>
      </c>
      <c r="D51" s="33">
        <v>100</v>
      </c>
      <c r="E51" s="26"/>
      <c r="F51" s="27">
        <f t="shared" si="2"/>
        <v>0</v>
      </c>
    </row>
    <row r="52" spans="1:6" x14ac:dyDescent="0.25">
      <c r="A52" s="1" t="s">
        <v>3</v>
      </c>
      <c r="B52" s="16">
        <f>B51</f>
        <v>0</v>
      </c>
      <c r="C52" s="1"/>
      <c r="D52" s="1"/>
      <c r="E52" s="1"/>
      <c r="F52" s="36">
        <f>SUM(F3:F51)</f>
        <v>5.9606452938169241E-2</v>
      </c>
    </row>
    <row r="53" spans="1:6" x14ac:dyDescent="0.25">
      <c r="A53" s="34" t="s">
        <v>21</v>
      </c>
    </row>
    <row r="54" spans="1:6" x14ac:dyDescent="0.25">
      <c r="A54" s="35" t="s">
        <v>14</v>
      </c>
    </row>
    <row r="55" spans="1:6" x14ac:dyDescent="0.25">
      <c r="A55" s="35" t="s">
        <v>36</v>
      </c>
    </row>
    <row r="56" spans="1:6" x14ac:dyDescent="0.25">
      <c r="A56" s="35" t="s">
        <v>18</v>
      </c>
    </row>
    <row r="57" spans="1:6" x14ac:dyDescent="0.25">
      <c r="A57" s="35" t="s">
        <v>20</v>
      </c>
      <c r="B57" s="17"/>
    </row>
    <row r="58" spans="1:6" x14ac:dyDescent="0.25">
      <c r="A58" s="35" t="s">
        <v>15</v>
      </c>
    </row>
    <row r="59" spans="1:6" x14ac:dyDescent="0.25">
      <c r="A59" s="35" t="s">
        <v>19</v>
      </c>
    </row>
    <row r="60" spans="1:6" x14ac:dyDescent="0.25">
      <c r="A60" s="35"/>
    </row>
  </sheetData>
  <pageMargins left="0.70866141732283505" right="0.70866141732283505" top="0.74803149606299202" bottom="0.74803149606299202" header="0.31496062992126" footer="0.31496062992126"/>
  <pageSetup scale="74" orientation="portrait" r:id="rId1"/>
  <headerFooter>
    <oddHeader>&amp;R&amp;"Franklin Gothic Book,Bold"&amp;10PUB-V-1 - ATTACHMENT 3
NLH Amended General Rate Application
Page 4 of  11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9"/>
  <sheetViews>
    <sheetView topLeftCell="A40" zoomScale="110" zoomScaleNormal="110" workbookViewId="0">
      <selection activeCell="B46" sqref="B46"/>
    </sheetView>
  </sheetViews>
  <sheetFormatPr defaultRowHeight="15.75" x14ac:dyDescent="0.25"/>
  <cols>
    <col min="1" max="1" width="13.625" customWidth="1"/>
    <col min="2" max="2" width="14.625" customWidth="1"/>
    <col min="3" max="3" width="12.625" customWidth="1"/>
    <col min="4" max="4" width="10.625" customWidth="1"/>
    <col min="5" max="5" width="16.625" customWidth="1"/>
    <col min="6" max="6" width="15.625" customWidth="1"/>
    <col min="7" max="9" width="14.625" customWidth="1"/>
  </cols>
  <sheetData>
    <row r="1" spans="1:6" ht="18.75" x14ac:dyDescent="0.3">
      <c r="A1" s="2" t="s">
        <v>7</v>
      </c>
    </row>
    <row r="2" spans="1:6" ht="31.5" x14ac:dyDescent="0.25">
      <c r="A2" s="3" t="s">
        <v>0</v>
      </c>
      <c r="B2" s="4" t="s">
        <v>29</v>
      </c>
      <c r="C2" s="3" t="s">
        <v>1</v>
      </c>
      <c r="D2" s="4" t="s">
        <v>30</v>
      </c>
      <c r="E2" s="4" t="s">
        <v>31</v>
      </c>
      <c r="F2" s="4" t="s">
        <v>32</v>
      </c>
    </row>
    <row r="3" spans="1:6" x14ac:dyDescent="0.25">
      <c r="A3" s="10">
        <v>1967</v>
      </c>
      <c r="B3" s="12">
        <v>0</v>
      </c>
      <c r="C3" s="9"/>
      <c r="D3" s="8">
        <v>9.6952908587257625</v>
      </c>
      <c r="E3" s="8"/>
      <c r="F3" s="9"/>
    </row>
    <row r="4" spans="1:6" x14ac:dyDescent="0.25">
      <c r="A4" s="10">
        <v>1968</v>
      </c>
      <c r="B4" s="11"/>
      <c r="C4" s="18">
        <f>B4-B3</f>
        <v>0</v>
      </c>
      <c r="D4" s="8">
        <v>9.97229916897507</v>
      </c>
      <c r="E4" s="13"/>
      <c r="F4" s="22">
        <f t="shared" ref="F4:F32" si="0">IF(E4="",C4*$D$51/D4,C4*$D$51/E4)</f>
        <v>0</v>
      </c>
    </row>
    <row r="5" spans="1:6" x14ac:dyDescent="0.25">
      <c r="A5" s="10">
        <v>1969</v>
      </c>
      <c r="B5" s="11"/>
      <c r="C5" s="18">
        <f t="shared" ref="C5:C33" si="1">B5-B4</f>
        <v>0</v>
      </c>
      <c r="D5" s="8">
        <v>10.526315789473683</v>
      </c>
      <c r="E5" s="13"/>
      <c r="F5" s="22">
        <f t="shared" si="0"/>
        <v>0</v>
      </c>
    </row>
    <row r="6" spans="1:6" x14ac:dyDescent="0.25">
      <c r="A6" s="10">
        <v>1970</v>
      </c>
      <c r="B6" s="11"/>
      <c r="C6" s="18">
        <f t="shared" si="1"/>
        <v>0</v>
      </c>
      <c r="D6" s="8">
        <v>11.357340720221606</v>
      </c>
      <c r="E6" s="13"/>
      <c r="F6" s="22">
        <f t="shared" si="0"/>
        <v>0</v>
      </c>
    </row>
    <row r="7" spans="1:6" x14ac:dyDescent="0.25">
      <c r="A7" s="10">
        <v>1971</v>
      </c>
      <c r="B7" s="11"/>
      <c r="C7" s="18">
        <f t="shared" si="1"/>
        <v>0</v>
      </c>
      <c r="D7" s="8">
        <v>12.18836565096953</v>
      </c>
      <c r="E7" s="13"/>
      <c r="F7" s="22">
        <f t="shared" si="0"/>
        <v>0</v>
      </c>
    </row>
    <row r="8" spans="1:6" x14ac:dyDescent="0.25">
      <c r="A8" s="28">
        <v>1972</v>
      </c>
      <c r="B8" s="30"/>
      <c r="C8" s="19">
        <f t="shared" si="1"/>
        <v>0</v>
      </c>
      <c r="D8" s="30">
        <v>12.742382271468145</v>
      </c>
      <c r="E8" s="23"/>
      <c r="F8" s="24">
        <f t="shared" si="0"/>
        <v>0</v>
      </c>
    </row>
    <row r="9" spans="1:6" x14ac:dyDescent="0.25">
      <c r="A9" s="10">
        <v>1973</v>
      </c>
      <c r="B9" s="11"/>
      <c r="C9" s="20">
        <f t="shared" si="1"/>
        <v>0</v>
      </c>
      <c r="D9" s="11">
        <v>13.850415512465375</v>
      </c>
      <c r="E9" s="25"/>
      <c r="F9" s="22">
        <f t="shared" si="0"/>
        <v>0</v>
      </c>
    </row>
    <row r="10" spans="1:6" x14ac:dyDescent="0.25">
      <c r="A10" s="10">
        <v>1974</v>
      </c>
      <c r="B10" s="11"/>
      <c r="C10" s="20">
        <f t="shared" si="1"/>
        <v>0</v>
      </c>
      <c r="D10" s="11">
        <v>16.897506925207757</v>
      </c>
      <c r="E10" s="25"/>
      <c r="F10" s="22">
        <f t="shared" si="0"/>
        <v>0</v>
      </c>
    </row>
    <row r="11" spans="1:6" x14ac:dyDescent="0.25">
      <c r="A11" s="10">
        <v>1975</v>
      </c>
      <c r="B11" s="11"/>
      <c r="C11" s="20">
        <f t="shared" si="1"/>
        <v>0</v>
      </c>
      <c r="D11" s="11">
        <v>19.390581717451525</v>
      </c>
      <c r="E11" s="25"/>
      <c r="F11" s="22">
        <f t="shared" si="0"/>
        <v>0</v>
      </c>
    </row>
    <row r="12" spans="1:6" x14ac:dyDescent="0.25">
      <c r="A12" s="31">
        <v>1976</v>
      </c>
      <c r="B12" s="33"/>
      <c r="C12" s="21">
        <f t="shared" si="1"/>
        <v>0</v>
      </c>
      <c r="D12" s="33">
        <v>20.360110803324101</v>
      </c>
      <c r="E12" s="26"/>
      <c r="F12" s="27">
        <f t="shared" si="0"/>
        <v>0</v>
      </c>
    </row>
    <row r="13" spans="1:6" x14ac:dyDescent="0.25">
      <c r="A13" s="10">
        <v>1977</v>
      </c>
      <c r="B13" s="11"/>
      <c r="C13" s="18">
        <f t="shared" si="1"/>
        <v>0</v>
      </c>
      <c r="D13" s="8">
        <v>21.606648199445981</v>
      </c>
      <c r="E13" s="13"/>
      <c r="F13" s="22">
        <f t="shared" si="0"/>
        <v>0</v>
      </c>
    </row>
    <row r="14" spans="1:6" x14ac:dyDescent="0.25">
      <c r="A14" s="10">
        <v>1978</v>
      </c>
      <c r="B14" s="11"/>
      <c r="C14" s="18">
        <f t="shared" si="1"/>
        <v>0</v>
      </c>
      <c r="D14" s="8">
        <v>22.299168975069254</v>
      </c>
      <c r="E14" s="13"/>
      <c r="F14" s="22">
        <f t="shared" si="0"/>
        <v>0</v>
      </c>
    </row>
    <row r="15" spans="1:6" x14ac:dyDescent="0.25">
      <c r="A15" s="10">
        <v>1979</v>
      </c>
      <c r="B15" s="11"/>
      <c r="C15" s="18">
        <f t="shared" si="1"/>
        <v>0</v>
      </c>
      <c r="D15" s="8">
        <v>24.238227146814403</v>
      </c>
      <c r="E15" s="13"/>
      <c r="F15" s="22">
        <f t="shared" si="0"/>
        <v>0</v>
      </c>
    </row>
    <row r="16" spans="1:6" x14ac:dyDescent="0.25">
      <c r="A16" s="10">
        <v>1980</v>
      </c>
      <c r="B16" s="11"/>
      <c r="C16" s="18">
        <f t="shared" si="1"/>
        <v>0</v>
      </c>
      <c r="D16" s="8">
        <v>26.869806094182824</v>
      </c>
      <c r="E16" s="13"/>
      <c r="F16" s="22">
        <f t="shared" si="0"/>
        <v>0</v>
      </c>
    </row>
    <row r="17" spans="1:6" x14ac:dyDescent="0.25">
      <c r="A17" s="10">
        <v>1981</v>
      </c>
      <c r="B17" s="11"/>
      <c r="C17" s="18">
        <f t="shared" si="1"/>
        <v>0</v>
      </c>
      <c r="D17" s="8">
        <v>28.947368421052634</v>
      </c>
      <c r="E17" s="13"/>
      <c r="F17" s="22">
        <f t="shared" si="0"/>
        <v>0</v>
      </c>
    </row>
    <row r="18" spans="1:6" x14ac:dyDescent="0.25">
      <c r="A18" s="28">
        <v>1982</v>
      </c>
      <c r="B18" s="30"/>
      <c r="C18" s="19">
        <f t="shared" si="1"/>
        <v>0</v>
      </c>
      <c r="D18" s="30">
        <v>30.609418282548479</v>
      </c>
      <c r="E18" s="23"/>
      <c r="F18" s="24">
        <f t="shared" si="0"/>
        <v>0</v>
      </c>
    </row>
    <row r="19" spans="1:6" x14ac:dyDescent="0.25">
      <c r="A19" s="10">
        <v>1983</v>
      </c>
      <c r="B19" s="11"/>
      <c r="C19" s="20">
        <f t="shared" si="1"/>
        <v>0</v>
      </c>
      <c r="D19" s="11">
        <v>31.578947368421051</v>
      </c>
      <c r="E19" s="25"/>
      <c r="F19" s="22">
        <f t="shared" si="0"/>
        <v>0</v>
      </c>
    </row>
    <row r="20" spans="1:6" x14ac:dyDescent="0.25">
      <c r="A20" s="10">
        <v>1984</v>
      </c>
      <c r="B20" s="11"/>
      <c r="C20" s="20">
        <f t="shared" si="1"/>
        <v>0</v>
      </c>
      <c r="D20" s="11">
        <v>32.409972299168977</v>
      </c>
      <c r="E20" s="25"/>
      <c r="F20" s="22">
        <f t="shared" si="0"/>
        <v>0</v>
      </c>
    </row>
    <row r="21" spans="1:6" x14ac:dyDescent="0.25">
      <c r="A21" s="10">
        <v>1985</v>
      </c>
      <c r="B21" s="11"/>
      <c r="C21" s="20">
        <f t="shared" si="1"/>
        <v>0</v>
      </c>
      <c r="D21" s="11">
        <v>33.2409972299169</v>
      </c>
      <c r="E21" s="25"/>
      <c r="F21" s="22">
        <f t="shared" si="0"/>
        <v>0</v>
      </c>
    </row>
    <row r="22" spans="1:6" x14ac:dyDescent="0.25">
      <c r="A22" s="31">
        <v>1986</v>
      </c>
      <c r="B22" s="33"/>
      <c r="C22" s="21">
        <f t="shared" si="1"/>
        <v>0</v>
      </c>
      <c r="D22" s="33">
        <v>33.933518005540165</v>
      </c>
      <c r="E22" s="26"/>
      <c r="F22" s="27">
        <f t="shared" si="0"/>
        <v>0</v>
      </c>
    </row>
    <row r="23" spans="1:6" x14ac:dyDescent="0.25">
      <c r="A23" s="10">
        <v>1987</v>
      </c>
      <c r="B23" s="11"/>
      <c r="C23" s="18">
        <f t="shared" si="1"/>
        <v>0</v>
      </c>
      <c r="D23" s="8">
        <v>34.34903047091413</v>
      </c>
      <c r="E23" s="13"/>
      <c r="F23" s="22">
        <f t="shared" si="0"/>
        <v>0</v>
      </c>
    </row>
    <row r="24" spans="1:6" x14ac:dyDescent="0.25">
      <c r="A24" s="10">
        <v>1988</v>
      </c>
      <c r="B24" s="11"/>
      <c r="C24" s="18">
        <f t="shared" si="1"/>
        <v>0</v>
      </c>
      <c r="D24" s="8">
        <v>37.534626038781163</v>
      </c>
      <c r="E24" s="13"/>
      <c r="F24" s="22">
        <f t="shared" si="0"/>
        <v>0</v>
      </c>
    </row>
    <row r="25" spans="1:6" x14ac:dyDescent="0.25">
      <c r="A25" s="10">
        <v>1989</v>
      </c>
      <c r="B25" s="11"/>
      <c r="C25" s="18">
        <f t="shared" si="1"/>
        <v>0</v>
      </c>
      <c r="D25" s="8">
        <v>39.612188365650965</v>
      </c>
      <c r="E25" s="13"/>
      <c r="F25" s="22">
        <f t="shared" si="0"/>
        <v>0</v>
      </c>
    </row>
    <row r="26" spans="1:6" x14ac:dyDescent="0.25">
      <c r="A26" s="10">
        <v>1990</v>
      </c>
      <c r="B26" s="11"/>
      <c r="C26" s="18">
        <f t="shared" si="1"/>
        <v>0</v>
      </c>
      <c r="D26" s="8">
        <v>41.689750692520775</v>
      </c>
      <c r="E26" s="13"/>
      <c r="F26" s="22">
        <f t="shared" si="0"/>
        <v>0</v>
      </c>
    </row>
    <row r="27" spans="1:6" x14ac:dyDescent="0.25">
      <c r="A27" s="10">
        <v>1991</v>
      </c>
      <c r="B27" s="11"/>
      <c r="C27" s="18">
        <f t="shared" si="1"/>
        <v>0</v>
      </c>
      <c r="D27" s="8">
        <v>43.074792243767313</v>
      </c>
      <c r="E27" s="13"/>
      <c r="F27" s="22">
        <f t="shared" si="0"/>
        <v>0</v>
      </c>
    </row>
    <row r="28" spans="1:6" x14ac:dyDescent="0.25">
      <c r="A28" s="28">
        <v>1992</v>
      </c>
      <c r="B28" s="30"/>
      <c r="C28" s="19">
        <f t="shared" si="1"/>
        <v>0</v>
      </c>
      <c r="D28" s="30">
        <v>43.767313019390578</v>
      </c>
      <c r="E28" s="23"/>
      <c r="F28" s="24">
        <f t="shared" si="0"/>
        <v>0</v>
      </c>
    </row>
    <row r="29" spans="1:6" x14ac:dyDescent="0.25">
      <c r="A29" s="10">
        <v>1993</v>
      </c>
      <c r="B29" s="11"/>
      <c r="C29" s="20">
        <f t="shared" si="1"/>
        <v>0</v>
      </c>
      <c r="D29" s="11">
        <v>45.290858725761773</v>
      </c>
      <c r="E29" s="25"/>
      <c r="F29" s="22">
        <f t="shared" si="0"/>
        <v>0</v>
      </c>
    </row>
    <row r="30" spans="1:6" x14ac:dyDescent="0.25">
      <c r="A30" s="10">
        <v>1994</v>
      </c>
      <c r="B30" s="15"/>
      <c r="C30" s="20">
        <f t="shared" si="1"/>
        <v>0</v>
      </c>
      <c r="D30" s="11">
        <v>47.368421052631575</v>
      </c>
      <c r="E30" s="25"/>
      <c r="F30" s="22">
        <f t="shared" si="0"/>
        <v>0</v>
      </c>
    </row>
    <row r="31" spans="1:6" x14ac:dyDescent="0.25">
      <c r="A31" s="10">
        <v>1995</v>
      </c>
      <c r="B31" s="15"/>
      <c r="C31" s="20">
        <f t="shared" si="1"/>
        <v>0</v>
      </c>
      <c r="D31" s="11">
        <v>49.168975069252078</v>
      </c>
      <c r="E31" s="25"/>
      <c r="F31" s="22">
        <f t="shared" si="0"/>
        <v>0</v>
      </c>
    </row>
    <row r="32" spans="1:6" x14ac:dyDescent="0.25">
      <c r="A32" s="31">
        <v>1996</v>
      </c>
      <c r="B32" s="32"/>
      <c r="C32" s="21">
        <f t="shared" si="1"/>
        <v>0</v>
      </c>
      <c r="D32" s="33">
        <v>49.722991689750693</v>
      </c>
      <c r="E32" s="26"/>
      <c r="F32" s="27">
        <f t="shared" si="0"/>
        <v>0</v>
      </c>
    </row>
    <row r="33" spans="1:6" x14ac:dyDescent="0.25">
      <c r="A33" s="3">
        <v>1997</v>
      </c>
      <c r="B33" s="15">
        <v>1263758</v>
      </c>
      <c r="C33" s="22">
        <f t="shared" si="1"/>
        <v>1263758</v>
      </c>
      <c r="D33" s="8">
        <v>50.96952908587258</v>
      </c>
      <c r="E33" s="13">
        <f>D9</f>
        <v>13.850415512465375</v>
      </c>
      <c r="F33" s="22">
        <f>IF(E33="",C33*$D$51/D33,C33*$D$51/E33)</f>
        <v>9124332.7599999998</v>
      </c>
    </row>
    <row r="34" spans="1:6" x14ac:dyDescent="0.25">
      <c r="A34" s="3">
        <v>1998</v>
      </c>
      <c r="B34" s="15"/>
      <c r="C34" s="22"/>
      <c r="D34" s="8">
        <v>52.21606648199446</v>
      </c>
      <c r="E34" s="13"/>
      <c r="F34" s="22">
        <f t="shared" ref="F34:F51" si="2">IF(E34="",C34*$D$51/D34,C34*$D$51/E34)</f>
        <v>0</v>
      </c>
    </row>
    <row r="35" spans="1:6" x14ac:dyDescent="0.25">
      <c r="A35" s="3">
        <v>1999</v>
      </c>
      <c r="B35" s="15">
        <v>1243704.48</v>
      </c>
      <c r="C35" s="22">
        <f>B35-B33</f>
        <v>-20053.520000000019</v>
      </c>
      <c r="D35" s="8">
        <v>52.493074792243767</v>
      </c>
      <c r="E35" s="13">
        <f>(D34+D35)/2</f>
        <v>52.35457063711911</v>
      </c>
      <c r="F35" s="22">
        <f t="shared" si="2"/>
        <v>-38303.284232804268</v>
      </c>
    </row>
    <row r="36" spans="1:6" x14ac:dyDescent="0.25">
      <c r="A36" s="3">
        <v>2000</v>
      </c>
      <c r="B36" s="15">
        <v>1238231.96</v>
      </c>
      <c r="C36" s="22">
        <f t="shared" ref="C36:C51" si="3">B36-B35</f>
        <v>-5472.5200000000186</v>
      </c>
      <c r="D36" s="8">
        <v>54.847645429362878</v>
      </c>
      <c r="E36" s="13"/>
      <c r="F36" s="22">
        <f t="shared" si="2"/>
        <v>-9977.6753535353873</v>
      </c>
    </row>
    <row r="37" spans="1:6" x14ac:dyDescent="0.25">
      <c r="A37" s="3">
        <v>2001</v>
      </c>
      <c r="B37" s="15">
        <v>1196794.8400000001</v>
      </c>
      <c r="C37" s="22">
        <f t="shared" si="3"/>
        <v>-41437.119999999879</v>
      </c>
      <c r="D37" s="8">
        <v>56.50969529085873</v>
      </c>
      <c r="E37" s="13"/>
      <c r="F37" s="22">
        <f t="shared" si="2"/>
        <v>-73327.452549019392</v>
      </c>
    </row>
    <row r="38" spans="1:6" x14ac:dyDescent="0.25">
      <c r="A38" s="28">
        <v>2002</v>
      </c>
      <c r="B38" s="29">
        <v>1251577.3</v>
      </c>
      <c r="C38" s="24">
        <f t="shared" si="3"/>
        <v>54782.459999999963</v>
      </c>
      <c r="D38" s="30">
        <v>57.61772853185596</v>
      </c>
      <c r="E38" s="23"/>
      <c r="F38" s="24">
        <f t="shared" si="2"/>
        <v>95079.173365384544</v>
      </c>
    </row>
    <row r="39" spans="1:6" x14ac:dyDescent="0.25">
      <c r="A39" s="10">
        <v>2003</v>
      </c>
      <c r="B39" s="15">
        <v>1258608.3700000001</v>
      </c>
      <c r="C39" s="22">
        <f t="shared" si="3"/>
        <v>7031.0700000000652</v>
      </c>
      <c r="D39" s="8">
        <v>57.61772853185596</v>
      </c>
      <c r="E39" s="25"/>
      <c r="F39" s="22">
        <f t="shared" si="2"/>
        <v>12202.962836538574</v>
      </c>
    </row>
    <row r="40" spans="1:6" x14ac:dyDescent="0.25">
      <c r="A40" s="10">
        <v>2004</v>
      </c>
      <c r="B40" s="15">
        <v>1105784.2000000002</v>
      </c>
      <c r="C40" s="22">
        <f t="shared" si="3"/>
        <v>-152824.16999999993</v>
      </c>
      <c r="D40" s="8">
        <v>63.019390581717452</v>
      </c>
      <c r="E40" s="25"/>
      <c r="F40" s="22">
        <f t="shared" si="2"/>
        <v>-242503.4082197801</v>
      </c>
    </row>
    <row r="41" spans="1:6" x14ac:dyDescent="0.25">
      <c r="A41" s="10">
        <v>2005</v>
      </c>
      <c r="B41" s="15">
        <v>1101023.8400000001</v>
      </c>
      <c r="C41" s="22">
        <f t="shared" si="3"/>
        <v>-4760.3600000001024</v>
      </c>
      <c r="D41" s="8">
        <v>67.313019390581715</v>
      </c>
      <c r="E41" s="25"/>
      <c r="F41" s="22">
        <f t="shared" si="2"/>
        <v>-7071.9751440330747</v>
      </c>
    </row>
    <row r="42" spans="1:6" x14ac:dyDescent="0.25">
      <c r="A42" s="31">
        <v>2006</v>
      </c>
      <c r="B42" s="32">
        <v>1120561.0350000001</v>
      </c>
      <c r="C42" s="27">
        <f t="shared" si="3"/>
        <v>19537.195000000065</v>
      </c>
      <c r="D42" s="8">
        <v>72.4376731301939</v>
      </c>
      <c r="E42" s="26"/>
      <c r="F42" s="27">
        <f t="shared" si="2"/>
        <v>26971.041663480017</v>
      </c>
    </row>
    <row r="43" spans="1:6" x14ac:dyDescent="0.25">
      <c r="A43" s="3">
        <v>2007</v>
      </c>
      <c r="B43" s="15">
        <v>1122679.125</v>
      </c>
      <c r="C43" s="22">
        <f t="shared" si="3"/>
        <v>2118.089999999851</v>
      </c>
      <c r="D43" s="30">
        <v>78.1163434903047</v>
      </c>
      <c r="E43" s="13"/>
      <c r="F43" s="22">
        <f t="shared" si="2"/>
        <v>2711.4556382976821</v>
      </c>
    </row>
    <row r="44" spans="1:6" x14ac:dyDescent="0.25">
      <c r="A44" s="3">
        <v>2008</v>
      </c>
      <c r="B44" s="15">
        <v>1109839.02</v>
      </c>
      <c r="C44" s="22">
        <f t="shared" si="3"/>
        <v>-12840.104999999981</v>
      </c>
      <c r="D44" s="11">
        <v>87.119113573407205</v>
      </c>
      <c r="E44" s="13"/>
      <c r="F44" s="22">
        <f t="shared" si="2"/>
        <v>-14738.562496025415</v>
      </c>
    </row>
    <row r="45" spans="1:6" x14ac:dyDescent="0.25">
      <c r="A45" s="3">
        <v>2009</v>
      </c>
      <c r="B45" s="15">
        <v>1126018.1800000002</v>
      </c>
      <c r="C45" s="22">
        <f t="shared" si="3"/>
        <v>16179.160000000149</v>
      </c>
      <c r="D45" s="11">
        <v>84.48753462603878</v>
      </c>
      <c r="E45" s="13"/>
      <c r="F45" s="22">
        <f t="shared" si="2"/>
        <v>19149.759868852634</v>
      </c>
    </row>
    <row r="46" spans="1:6" x14ac:dyDescent="0.25">
      <c r="A46" s="3">
        <v>2010</v>
      </c>
      <c r="B46" s="15">
        <v>1130838.1499999999</v>
      </c>
      <c r="C46" s="22">
        <f t="shared" si="3"/>
        <v>4819.9699999997392</v>
      </c>
      <c r="D46" s="11">
        <v>88.365650969529085</v>
      </c>
      <c r="E46" s="13"/>
      <c r="F46" s="22">
        <f t="shared" si="2"/>
        <v>5454.5742006266646</v>
      </c>
    </row>
    <row r="47" spans="1:6" x14ac:dyDescent="0.25">
      <c r="A47" s="3">
        <v>2011</v>
      </c>
      <c r="B47" s="15">
        <v>1125608.21</v>
      </c>
      <c r="C47" s="22">
        <f t="shared" si="3"/>
        <v>-5229.9399999999441</v>
      </c>
      <c r="D47" s="33">
        <v>92.659279778393355</v>
      </c>
      <c r="E47" s="13"/>
      <c r="F47" s="22">
        <f t="shared" si="2"/>
        <v>-5644.2700747383551</v>
      </c>
    </row>
    <row r="48" spans="1:6" x14ac:dyDescent="0.25">
      <c r="A48" s="28">
        <v>2012</v>
      </c>
      <c r="B48" s="29">
        <v>1122954.8799999999</v>
      </c>
      <c r="C48" s="24">
        <f t="shared" si="3"/>
        <v>-2653.3300000000745</v>
      </c>
      <c r="D48" s="8">
        <v>94.45983379501385</v>
      </c>
      <c r="E48" s="23"/>
      <c r="F48" s="24">
        <f t="shared" si="2"/>
        <v>-2808.9505278593165</v>
      </c>
    </row>
    <row r="49" spans="1:6" x14ac:dyDescent="0.25">
      <c r="A49" s="10">
        <v>2013</v>
      </c>
      <c r="B49" s="15">
        <v>1134440.3599999999</v>
      </c>
      <c r="C49" s="22">
        <f t="shared" si="3"/>
        <v>11485.479999999981</v>
      </c>
      <c r="D49" s="8">
        <v>96.260387811634345</v>
      </c>
      <c r="E49" s="25"/>
      <c r="F49" s="22">
        <f t="shared" si="2"/>
        <v>11931.678503597104</v>
      </c>
    </row>
    <row r="50" spans="1:6" x14ac:dyDescent="0.25">
      <c r="A50" s="10">
        <v>2014</v>
      </c>
      <c r="B50" s="15">
        <v>1218324.52</v>
      </c>
      <c r="C50" s="22">
        <f t="shared" si="3"/>
        <v>83884.160000000149</v>
      </c>
      <c r="D50" s="8">
        <v>98.61495844875347</v>
      </c>
      <c r="E50" s="25"/>
      <c r="F50" s="22">
        <f t="shared" si="2"/>
        <v>85062.308314606882</v>
      </c>
    </row>
    <row r="51" spans="1:6" x14ac:dyDescent="0.25">
      <c r="A51" s="31">
        <v>2015</v>
      </c>
      <c r="B51" s="32">
        <v>1127618.1499999999</v>
      </c>
      <c r="C51" s="27">
        <f t="shared" si="3"/>
        <v>-90706.370000000112</v>
      </c>
      <c r="D51" s="33">
        <v>100</v>
      </c>
      <c r="E51" s="26"/>
      <c r="F51" s="27">
        <f t="shared" si="2"/>
        <v>-90706.370000000112</v>
      </c>
    </row>
    <row r="52" spans="1:6" x14ac:dyDescent="0.25">
      <c r="A52" s="1" t="s">
        <v>3</v>
      </c>
      <c r="B52" s="16">
        <f>B51</f>
        <v>1127618.1499999999</v>
      </c>
      <c r="C52" s="1"/>
      <c r="D52" s="1"/>
      <c r="E52" s="1"/>
      <c r="F52" s="5">
        <f>SUM(F3:F51)</f>
        <v>8897813.765793588</v>
      </c>
    </row>
    <row r="53" spans="1:6" x14ac:dyDescent="0.25">
      <c r="A53" s="34" t="s">
        <v>22</v>
      </c>
      <c r="B53" s="15"/>
    </row>
    <row r="54" spans="1:6" x14ac:dyDescent="0.25">
      <c r="A54" s="35" t="s">
        <v>14</v>
      </c>
      <c r="B54" s="15"/>
    </row>
    <row r="55" spans="1:6" x14ac:dyDescent="0.25">
      <c r="A55" s="35" t="s">
        <v>36</v>
      </c>
      <c r="B55" s="15"/>
    </row>
    <row r="56" spans="1:6" x14ac:dyDescent="0.25">
      <c r="A56" s="35" t="s">
        <v>18</v>
      </c>
      <c r="B56" s="15"/>
    </row>
    <row r="57" spans="1:6" x14ac:dyDescent="0.25">
      <c r="A57" s="35" t="s">
        <v>20</v>
      </c>
      <c r="B57" s="15"/>
    </row>
    <row r="58" spans="1:6" x14ac:dyDescent="0.25">
      <c r="A58" s="35" t="s">
        <v>15</v>
      </c>
      <c r="B58" s="15"/>
    </row>
    <row r="59" spans="1:6" x14ac:dyDescent="0.25">
      <c r="A59" s="35"/>
    </row>
  </sheetData>
  <pageMargins left="0.70866141732283505" right="0.70866141732283505" top="0.74803149606299202" bottom="0.74803149606299202" header="0.31496062992126" footer="0.31496062992126"/>
  <pageSetup scale="76" orientation="portrait" r:id="rId1"/>
  <headerFooter>
    <oddHeader>&amp;R&amp;"Franklin Gothic Book,Bold"&amp;10PUB-V-1 - ATTACHMENT 3
NLH Amended General Rate Application
Page 5 of  11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topLeftCell="A40" zoomScale="110" zoomScaleNormal="110" workbookViewId="0">
      <selection activeCell="A56" sqref="A56"/>
    </sheetView>
  </sheetViews>
  <sheetFormatPr defaultRowHeight="15.75" x14ac:dyDescent="0.25"/>
  <cols>
    <col min="1" max="1" width="13.625" customWidth="1"/>
    <col min="2" max="2" width="14.625" customWidth="1"/>
    <col min="3" max="3" width="12.625" customWidth="1"/>
    <col min="4" max="4" width="10.625" customWidth="1"/>
    <col min="5" max="5" width="16.625" customWidth="1"/>
    <col min="6" max="6" width="15.625" customWidth="1"/>
    <col min="7" max="9" width="14.625" customWidth="1"/>
  </cols>
  <sheetData>
    <row r="1" spans="1:6" ht="18.75" x14ac:dyDescent="0.3">
      <c r="A1" s="2" t="s">
        <v>8</v>
      </c>
    </row>
    <row r="2" spans="1:6" ht="31.5" x14ac:dyDescent="0.25">
      <c r="A2" s="3" t="s">
        <v>0</v>
      </c>
      <c r="B2" s="4" t="s">
        <v>29</v>
      </c>
      <c r="C2" s="3" t="s">
        <v>1</v>
      </c>
      <c r="D2" s="4" t="s">
        <v>30</v>
      </c>
      <c r="E2" s="4" t="s">
        <v>31</v>
      </c>
      <c r="F2" s="4" t="s">
        <v>32</v>
      </c>
    </row>
    <row r="3" spans="1:6" x14ac:dyDescent="0.25">
      <c r="A3" s="10">
        <v>1967</v>
      </c>
      <c r="B3" s="12">
        <v>0</v>
      </c>
      <c r="C3" s="9"/>
      <c r="D3" s="8">
        <v>9.6952908587257625</v>
      </c>
      <c r="E3" s="8"/>
      <c r="F3" s="9"/>
    </row>
    <row r="4" spans="1:6" x14ac:dyDescent="0.25">
      <c r="A4" s="10">
        <v>1968</v>
      </c>
      <c r="B4" s="11"/>
      <c r="C4" s="18">
        <f>B4-B3</f>
        <v>0</v>
      </c>
      <c r="D4" s="8">
        <v>9.97229916897507</v>
      </c>
      <c r="E4" s="13"/>
      <c r="F4" s="22">
        <f t="shared" ref="F4:F32" si="0">IF(E4="",C4*$D$51/D4,C4*$D$51/E4)</f>
        <v>0</v>
      </c>
    </row>
    <row r="5" spans="1:6" x14ac:dyDescent="0.25">
      <c r="A5" s="10">
        <v>1969</v>
      </c>
      <c r="B5" s="11"/>
      <c r="C5" s="18">
        <f t="shared" ref="C5:C33" si="1">B5-B4</f>
        <v>0</v>
      </c>
      <c r="D5" s="8">
        <v>10.526315789473683</v>
      </c>
      <c r="E5" s="13"/>
      <c r="F5" s="22">
        <f t="shared" si="0"/>
        <v>0</v>
      </c>
    </row>
    <row r="6" spans="1:6" x14ac:dyDescent="0.25">
      <c r="A6" s="10">
        <v>1970</v>
      </c>
      <c r="B6" s="11"/>
      <c r="C6" s="18">
        <f t="shared" si="1"/>
        <v>0</v>
      </c>
      <c r="D6" s="8">
        <v>11.357340720221606</v>
      </c>
      <c r="E6" s="13"/>
      <c r="F6" s="22">
        <f t="shared" si="0"/>
        <v>0</v>
      </c>
    </row>
    <row r="7" spans="1:6" x14ac:dyDescent="0.25">
      <c r="A7" s="10">
        <v>1971</v>
      </c>
      <c r="B7" s="11"/>
      <c r="C7" s="18">
        <f t="shared" si="1"/>
        <v>0</v>
      </c>
      <c r="D7" s="8">
        <v>12.18836565096953</v>
      </c>
      <c r="E7" s="13"/>
      <c r="F7" s="22">
        <f t="shared" si="0"/>
        <v>0</v>
      </c>
    </row>
    <row r="8" spans="1:6" x14ac:dyDescent="0.25">
      <c r="A8" s="28">
        <v>1972</v>
      </c>
      <c r="B8" s="30"/>
      <c r="C8" s="19">
        <f t="shared" si="1"/>
        <v>0</v>
      </c>
      <c r="D8" s="30">
        <v>12.742382271468145</v>
      </c>
      <c r="E8" s="23"/>
      <c r="F8" s="24">
        <f t="shared" si="0"/>
        <v>0</v>
      </c>
    </row>
    <row r="9" spans="1:6" x14ac:dyDescent="0.25">
      <c r="A9" s="10">
        <v>1973</v>
      </c>
      <c r="B9" s="11"/>
      <c r="C9" s="20">
        <f t="shared" si="1"/>
        <v>0</v>
      </c>
      <c r="D9" s="11">
        <v>13.850415512465375</v>
      </c>
      <c r="E9" s="25"/>
      <c r="F9" s="22">
        <f t="shared" si="0"/>
        <v>0</v>
      </c>
    </row>
    <row r="10" spans="1:6" x14ac:dyDescent="0.25">
      <c r="A10" s="10">
        <v>1974</v>
      </c>
      <c r="B10" s="11"/>
      <c r="C10" s="20">
        <f t="shared" si="1"/>
        <v>0</v>
      </c>
      <c r="D10" s="11">
        <v>16.897506925207757</v>
      </c>
      <c r="E10" s="25"/>
      <c r="F10" s="22">
        <f t="shared" si="0"/>
        <v>0</v>
      </c>
    </row>
    <row r="11" spans="1:6" x14ac:dyDescent="0.25">
      <c r="A11" s="10">
        <v>1975</v>
      </c>
      <c r="B11" s="11"/>
      <c r="C11" s="20">
        <f t="shared" si="1"/>
        <v>0</v>
      </c>
      <c r="D11" s="11">
        <v>19.390581717451525</v>
      </c>
      <c r="E11" s="25"/>
      <c r="F11" s="22">
        <f t="shared" si="0"/>
        <v>0</v>
      </c>
    </row>
    <row r="12" spans="1:6" x14ac:dyDescent="0.25">
      <c r="A12" s="31">
        <v>1976</v>
      </c>
      <c r="B12" s="33"/>
      <c r="C12" s="21">
        <f t="shared" si="1"/>
        <v>0</v>
      </c>
      <c r="D12" s="33">
        <v>20.360110803324101</v>
      </c>
      <c r="E12" s="26"/>
      <c r="F12" s="27">
        <f t="shared" si="0"/>
        <v>0</v>
      </c>
    </row>
    <row r="13" spans="1:6" x14ac:dyDescent="0.25">
      <c r="A13" s="10">
        <v>1977</v>
      </c>
      <c r="B13" s="11"/>
      <c r="C13" s="18">
        <f t="shared" si="1"/>
        <v>0</v>
      </c>
      <c r="D13" s="8">
        <v>21.606648199445981</v>
      </c>
      <c r="E13" s="13"/>
      <c r="F13" s="22">
        <f t="shared" si="0"/>
        <v>0</v>
      </c>
    </row>
    <row r="14" spans="1:6" x14ac:dyDescent="0.25">
      <c r="A14" s="10">
        <v>1978</v>
      </c>
      <c r="B14" s="11"/>
      <c r="C14" s="18">
        <f t="shared" si="1"/>
        <v>0</v>
      </c>
      <c r="D14" s="8">
        <v>22.299168975069254</v>
      </c>
      <c r="E14" s="13"/>
      <c r="F14" s="22">
        <f t="shared" si="0"/>
        <v>0</v>
      </c>
    </row>
    <row r="15" spans="1:6" x14ac:dyDescent="0.25">
      <c r="A15" s="10">
        <v>1979</v>
      </c>
      <c r="B15" s="11"/>
      <c r="C15" s="18">
        <f t="shared" si="1"/>
        <v>0</v>
      </c>
      <c r="D15" s="8">
        <v>24.238227146814403</v>
      </c>
      <c r="E15" s="13"/>
      <c r="F15" s="22">
        <f t="shared" si="0"/>
        <v>0</v>
      </c>
    </row>
    <row r="16" spans="1:6" x14ac:dyDescent="0.25">
      <c r="A16" s="10">
        <v>1980</v>
      </c>
      <c r="B16" s="11"/>
      <c r="C16" s="18">
        <f t="shared" si="1"/>
        <v>0</v>
      </c>
      <c r="D16" s="8">
        <v>26.869806094182824</v>
      </c>
      <c r="E16" s="13"/>
      <c r="F16" s="22">
        <f t="shared" si="0"/>
        <v>0</v>
      </c>
    </row>
    <row r="17" spans="1:6" x14ac:dyDescent="0.25">
      <c r="A17" s="10">
        <v>1981</v>
      </c>
      <c r="B17" s="11"/>
      <c r="C17" s="18">
        <f t="shared" si="1"/>
        <v>0</v>
      </c>
      <c r="D17" s="8">
        <v>28.947368421052634</v>
      </c>
      <c r="E17" s="13"/>
      <c r="F17" s="22">
        <f t="shared" si="0"/>
        <v>0</v>
      </c>
    </row>
    <row r="18" spans="1:6" x14ac:dyDescent="0.25">
      <c r="A18" s="28">
        <v>1982</v>
      </c>
      <c r="B18" s="30"/>
      <c r="C18" s="19">
        <f t="shared" si="1"/>
        <v>0</v>
      </c>
      <c r="D18" s="30">
        <v>30.609418282548479</v>
      </c>
      <c r="E18" s="23"/>
      <c r="F18" s="24">
        <f t="shared" si="0"/>
        <v>0</v>
      </c>
    </row>
    <row r="19" spans="1:6" x14ac:dyDescent="0.25">
      <c r="A19" s="10">
        <v>1983</v>
      </c>
      <c r="B19" s="11"/>
      <c r="C19" s="20">
        <f t="shared" si="1"/>
        <v>0</v>
      </c>
      <c r="D19" s="11">
        <v>31.578947368421051</v>
      </c>
      <c r="E19" s="25"/>
      <c r="F19" s="22">
        <f t="shared" si="0"/>
        <v>0</v>
      </c>
    </row>
    <row r="20" spans="1:6" x14ac:dyDescent="0.25">
      <c r="A20" s="10">
        <v>1984</v>
      </c>
      <c r="B20" s="11"/>
      <c r="C20" s="20">
        <f t="shared" si="1"/>
        <v>0</v>
      </c>
      <c r="D20" s="11">
        <v>32.409972299168977</v>
      </c>
      <c r="E20" s="25"/>
      <c r="F20" s="22">
        <f t="shared" si="0"/>
        <v>0</v>
      </c>
    </row>
    <row r="21" spans="1:6" x14ac:dyDescent="0.25">
      <c r="A21" s="10">
        <v>1985</v>
      </c>
      <c r="B21" s="11"/>
      <c r="C21" s="20">
        <f t="shared" si="1"/>
        <v>0</v>
      </c>
      <c r="D21" s="11">
        <v>33.2409972299169</v>
      </c>
      <c r="E21" s="25"/>
      <c r="F21" s="22">
        <f t="shared" si="0"/>
        <v>0</v>
      </c>
    </row>
    <row r="22" spans="1:6" x14ac:dyDescent="0.25">
      <c r="A22" s="31">
        <v>1986</v>
      </c>
      <c r="B22" s="33"/>
      <c r="C22" s="21">
        <f t="shared" si="1"/>
        <v>0</v>
      </c>
      <c r="D22" s="33">
        <v>33.933518005540165</v>
      </c>
      <c r="E22" s="26"/>
      <c r="F22" s="27">
        <f t="shared" si="0"/>
        <v>0</v>
      </c>
    </row>
    <row r="23" spans="1:6" x14ac:dyDescent="0.25">
      <c r="A23" s="10">
        <v>1987</v>
      </c>
      <c r="B23" s="11"/>
      <c r="C23" s="18">
        <f t="shared" si="1"/>
        <v>0</v>
      </c>
      <c r="D23" s="8">
        <v>34.34903047091413</v>
      </c>
      <c r="E23" s="13"/>
      <c r="F23" s="22">
        <f t="shared" si="0"/>
        <v>0</v>
      </c>
    </row>
    <row r="24" spans="1:6" x14ac:dyDescent="0.25">
      <c r="A24" s="10">
        <v>1988</v>
      </c>
      <c r="B24" s="11"/>
      <c r="C24" s="18">
        <f t="shared" si="1"/>
        <v>0</v>
      </c>
      <c r="D24" s="8">
        <v>37.534626038781163</v>
      </c>
      <c r="E24" s="13"/>
      <c r="F24" s="22">
        <f t="shared" si="0"/>
        <v>0</v>
      </c>
    </row>
    <row r="25" spans="1:6" x14ac:dyDescent="0.25">
      <c r="A25" s="10">
        <v>1989</v>
      </c>
      <c r="B25" s="11"/>
      <c r="C25" s="18">
        <f t="shared" si="1"/>
        <v>0</v>
      </c>
      <c r="D25" s="8">
        <v>39.612188365650965</v>
      </c>
      <c r="E25" s="13"/>
      <c r="F25" s="22">
        <f t="shared" si="0"/>
        <v>0</v>
      </c>
    </row>
    <row r="26" spans="1:6" x14ac:dyDescent="0.25">
      <c r="A26" s="10">
        <v>1990</v>
      </c>
      <c r="B26" s="11"/>
      <c r="C26" s="18">
        <f t="shared" si="1"/>
        <v>0</v>
      </c>
      <c r="D26" s="8">
        <v>41.689750692520775</v>
      </c>
      <c r="E26" s="13"/>
      <c r="F26" s="22">
        <f t="shared" si="0"/>
        <v>0</v>
      </c>
    </row>
    <row r="27" spans="1:6" x14ac:dyDescent="0.25">
      <c r="A27" s="10">
        <v>1991</v>
      </c>
      <c r="B27" s="11"/>
      <c r="C27" s="18">
        <f t="shared" si="1"/>
        <v>0</v>
      </c>
      <c r="D27" s="8">
        <v>43.074792243767313</v>
      </c>
      <c r="E27" s="13"/>
      <c r="F27" s="22">
        <f t="shared" si="0"/>
        <v>0</v>
      </c>
    </row>
    <row r="28" spans="1:6" x14ac:dyDescent="0.25">
      <c r="A28" s="28">
        <v>1992</v>
      </c>
      <c r="B28" s="30"/>
      <c r="C28" s="19">
        <f t="shared" si="1"/>
        <v>0</v>
      </c>
      <c r="D28" s="30">
        <v>43.767313019390578</v>
      </c>
      <c r="E28" s="23"/>
      <c r="F28" s="24">
        <f t="shared" si="0"/>
        <v>0</v>
      </c>
    </row>
    <row r="29" spans="1:6" x14ac:dyDescent="0.25">
      <c r="A29" s="10">
        <v>1993</v>
      </c>
      <c r="B29" s="11"/>
      <c r="C29" s="20">
        <f t="shared" si="1"/>
        <v>0</v>
      </c>
      <c r="D29" s="11">
        <v>45.290858725761773</v>
      </c>
      <c r="E29" s="25"/>
      <c r="F29" s="22">
        <f t="shared" si="0"/>
        <v>0</v>
      </c>
    </row>
    <row r="30" spans="1:6" x14ac:dyDescent="0.25">
      <c r="A30" s="10">
        <v>1994</v>
      </c>
      <c r="B30" s="11"/>
      <c r="C30" s="20">
        <f t="shared" si="1"/>
        <v>0</v>
      </c>
      <c r="D30" s="11">
        <v>47.368421052631575</v>
      </c>
      <c r="E30" s="25"/>
      <c r="F30" s="22">
        <f t="shared" si="0"/>
        <v>0</v>
      </c>
    </row>
    <row r="31" spans="1:6" x14ac:dyDescent="0.25">
      <c r="A31" s="10">
        <v>1995</v>
      </c>
      <c r="B31" s="11"/>
      <c r="C31" s="20">
        <f t="shared" si="1"/>
        <v>0</v>
      </c>
      <c r="D31" s="11">
        <v>49.168975069252078</v>
      </c>
      <c r="E31" s="25"/>
      <c r="F31" s="22">
        <f t="shared" si="0"/>
        <v>0</v>
      </c>
    </row>
    <row r="32" spans="1:6" x14ac:dyDescent="0.25">
      <c r="A32" s="31">
        <v>1996</v>
      </c>
      <c r="B32" s="11"/>
      <c r="C32" s="21">
        <f t="shared" si="1"/>
        <v>0</v>
      </c>
      <c r="D32" s="33">
        <v>49.722991689750693</v>
      </c>
      <c r="E32" s="26"/>
      <c r="F32" s="27">
        <f t="shared" si="0"/>
        <v>0</v>
      </c>
    </row>
    <row r="33" spans="1:7" x14ac:dyDescent="0.25">
      <c r="A33" s="3">
        <v>1997</v>
      </c>
      <c r="B33" s="29">
        <v>3238463</v>
      </c>
      <c r="C33" s="22">
        <f t="shared" si="1"/>
        <v>3238463</v>
      </c>
      <c r="D33" s="8">
        <v>50.96952908587258</v>
      </c>
      <c r="E33" s="13">
        <f>D8</f>
        <v>12.742382271468145</v>
      </c>
      <c r="F33" s="22">
        <f>IF(E33="",C33*$D$51/D33,C33*$D$51/E33)</f>
        <v>25414894.413043477</v>
      </c>
      <c r="G33" s="14"/>
    </row>
    <row r="34" spans="1:7" x14ac:dyDescent="0.25">
      <c r="A34" s="3">
        <v>1998</v>
      </c>
      <c r="B34" s="15"/>
      <c r="C34" s="22"/>
      <c r="D34" s="8">
        <v>52.21606648199446</v>
      </c>
      <c r="E34" s="13"/>
      <c r="F34" s="22">
        <f t="shared" ref="F34:F51" si="2">IF(E34="",C34*$D$51/D34,C34*$D$51/E34)</f>
        <v>0</v>
      </c>
    </row>
    <row r="35" spans="1:7" x14ac:dyDescent="0.25">
      <c r="A35" s="3">
        <v>1999</v>
      </c>
      <c r="B35" s="15">
        <v>3283014</v>
      </c>
      <c r="C35" s="22">
        <f>B35-B33</f>
        <v>44551</v>
      </c>
      <c r="D35" s="8">
        <v>52.493074792243767</v>
      </c>
      <c r="E35" s="13">
        <f>(D34+D35)/2</f>
        <v>52.35457063711911</v>
      </c>
      <c r="F35" s="22">
        <f t="shared" si="2"/>
        <v>85094.767195767199</v>
      </c>
    </row>
    <row r="36" spans="1:7" x14ac:dyDescent="0.25">
      <c r="A36" s="3">
        <v>2000</v>
      </c>
      <c r="B36" s="15">
        <v>3296117.48</v>
      </c>
      <c r="C36" s="22">
        <f t="shared" ref="C36:C51" si="3">B36-B35</f>
        <v>13103.479999999981</v>
      </c>
      <c r="D36" s="8">
        <v>54.847645429362878</v>
      </c>
      <c r="E36" s="13"/>
      <c r="F36" s="22">
        <f t="shared" si="2"/>
        <v>23890.688282828251</v>
      </c>
    </row>
    <row r="37" spans="1:7" x14ac:dyDescent="0.25">
      <c r="A37" s="3">
        <v>2001</v>
      </c>
      <c r="B37" s="32">
        <v>3262611.56</v>
      </c>
      <c r="C37" s="22">
        <f t="shared" si="3"/>
        <v>-33505.919999999925</v>
      </c>
      <c r="D37" s="8">
        <v>56.50969529085873</v>
      </c>
      <c r="E37" s="13"/>
      <c r="F37" s="22">
        <f t="shared" si="2"/>
        <v>-59292.338823529273</v>
      </c>
    </row>
    <row r="38" spans="1:7" x14ac:dyDescent="0.25">
      <c r="A38" s="28">
        <v>2002</v>
      </c>
      <c r="B38" s="15">
        <v>3296636.375</v>
      </c>
      <c r="C38" s="24">
        <f t="shared" si="3"/>
        <v>34024.814999999944</v>
      </c>
      <c r="D38" s="30">
        <v>57.61772853185596</v>
      </c>
      <c r="E38" s="23"/>
      <c r="F38" s="24">
        <f t="shared" si="2"/>
        <v>59052.68372596144</v>
      </c>
    </row>
    <row r="39" spans="1:7" x14ac:dyDescent="0.25">
      <c r="A39" s="3">
        <v>2003</v>
      </c>
      <c r="B39" s="15">
        <v>3411869.7649999997</v>
      </c>
      <c r="C39" s="22">
        <f t="shared" si="3"/>
        <v>115233.38999999966</v>
      </c>
      <c r="D39" s="8">
        <v>57.61772853185596</v>
      </c>
      <c r="E39" s="25"/>
      <c r="F39" s="22">
        <f t="shared" si="2"/>
        <v>199996.41245192249</v>
      </c>
    </row>
    <row r="40" spans="1:7" x14ac:dyDescent="0.25">
      <c r="A40" s="3">
        <v>2004</v>
      </c>
      <c r="B40" s="15">
        <v>19562686.355000004</v>
      </c>
      <c r="C40" s="22">
        <f t="shared" si="3"/>
        <v>16150816.590000004</v>
      </c>
      <c r="D40" s="8">
        <v>63.019390581717452</v>
      </c>
      <c r="E40" s="25"/>
      <c r="F40" s="22">
        <f t="shared" si="2"/>
        <v>25628328.742813192</v>
      </c>
    </row>
    <row r="41" spans="1:7" x14ac:dyDescent="0.25">
      <c r="A41" s="3">
        <v>2005</v>
      </c>
      <c r="B41" s="15">
        <v>21586264.225000005</v>
      </c>
      <c r="C41" s="22">
        <f t="shared" si="3"/>
        <v>2023577.870000001</v>
      </c>
      <c r="D41" s="8">
        <v>67.313019390581715</v>
      </c>
      <c r="E41" s="25"/>
      <c r="F41" s="22">
        <f t="shared" si="2"/>
        <v>3006220.6216872446</v>
      </c>
    </row>
    <row r="42" spans="1:7" x14ac:dyDescent="0.25">
      <c r="A42" s="3">
        <v>2006</v>
      </c>
      <c r="B42" s="15">
        <v>21559643.210000001</v>
      </c>
      <c r="C42" s="27">
        <f t="shared" si="3"/>
        <v>-26621.015000004321</v>
      </c>
      <c r="D42" s="8">
        <v>72.4376731301939</v>
      </c>
      <c r="E42" s="26"/>
      <c r="F42" s="27">
        <f t="shared" si="2"/>
        <v>-36750.234856602525</v>
      </c>
    </row>
    <row r="43" spans="1:7" x14ac:dyDescent="0.25">
      <c r="A43" s="28">
        <v>2007</v>
      </c>
      <c r="B43" s="29">
        <v>21645435.475000001</v>
      </c>
      <c r="C43" s="22">
        <f t="shared" si="3"/>
        <v>85792.265000000596</v>
      </c>
      <c r="D43" s="30">
        <v>78.1163434903047</v>
      </c>
      <c r="E43" s="13"/>
      <c r="F43" s="22">
        <f t="shared" si="2"/>
        <v>109826.26831560361</v>
      </c>
    </row>
    <row r="44" spans="1:7" x14ac:dyDescent="0.25">
      <c r="A44" s="10">
        <v>2008</v>
      </c>
      <c r="B44" s="15">
        <v>21982626.220000003</v>
      </c>
      <c r="C44" s="22">
        <f t="shared" si="3"/>
        <v>337190.74500000104</v>
      </c>
      <c r="D44" s="11">
        <v>87.119113573407205</v>
      </c>
      <c r="E44" s="13"/>
      <c r="F44" s="22">
        <f t="shared" si="2"/>
        <v>387045.65642289468</v>
      </c>
    </row>
    <row r="45" spans="1:7" x14ac:dyDescent="0.25">
      <c r="A45" s="10">
        <v>2009</v>
      </c>
      <c r="B45" s="15">
        <v>22466177.945000004</v>
      </c>
      <c r="C45" s="22">
        <f t="shared" si="3"/>
        <v>483551.72500000149</v>
      </c>
      <c r="D45" s="11">
        <v>84.48753462603878</v>
      </c>
      <c r="E45" s="13"/>
      <c r="F45" s="22">
        <f t="shared" si="2"/>
        <v>572334.99254098535</v>
      </c>
    </row>
    <row r="46" spans="1:7" x14ac:dyDescent="0.25">
      <c r="A46" s="10">
        <v>2010</v>
      </c>
      <c r="B46" s="15">
        <v>23023049.594999999</v>
      </c>
      <c r="C46" s="22">
        <f t="shared" si="3"/>
        <v>556871.64999999478</v>
      </c>
      <c r="D46" s="11">
        <v>88.365650969529085</v>
      </c>
      <c r="E46" s="13"/>
      <c r="F46" s="22">
        <f t="shared" si="2"/>
        <v>630190.17445140472</v>
      </c>
    </row>
    <row r="47" spans="1:7" x14ac:dyDescent="0.25">
      <c r="A47" s="31">
        <v>2011</v>
      </c>
      <c r="B47" s="32">
        <v>23478592.23</v>
      </c>
      <c r="C47" s="22">
        <f t="shared" si="3"/>
        <v>455542.63500000164</v>
      </c>
      <c r="D47" s="33">
        <v>92.659279778393355</v>
      </c>
      <c r="E47" s="13"/>
      <c r="F47" s="22">
        <f t="shared" si="2"/>
        <v>491631.96183856676</v>
      </c>
    </row>
    <row r="48" spans="1:7" x14ac:dyDescent="0.25">
      <c r="A48" s="3">
        <v>2012</v>
      </c>
      <c r="B48" s="15">
        <v>24026625.865000002</v>
      </c>
      <c r="C48" s="24">
        <f t="shared" si="3"/>
        <v>548033.63500000164</v>
      </c>
      <c r="D48" s="8">
        <v>94.45983379501385</v>
      </c>
      <c r="E48" s="23"/>
      <c r="F48" s="24">
        <f t="shared" si="2"/>
        <v>580176.37019061763</v>
      </c>
    </row>
    <row r="49" spans="1:6" x14ac:dyDescent="0.25">
      <c r="A49" s="3">
        <v>2013</v>
      </c>
      <c r="B49" s="15">
        <v>24649321.259999998</v>
      </c>
      <c r="C49" s="22">
        <f t="shared" si="3"/>
        <v>622695.39499999583</v>
      </c>
      <c r="D49" s="8">
        <v>96.260387811634345</v>
      </c>
      <c r="E49" s="25"/>
      <c r="F49" s="22">
        <f t="shared" si="2"/>
        <v>646886.4391222978</v>
      </c>
    </row>
    <row r="50" spans="1:6" x14ac:dyDescent="0.25">
      <c r="A50" s="3">
        <v>2014</v>
      </c>
      <c r="B50" s="15">
        <v>25075665.609999999</v>
      </c>
      <c r="C50" s="22">
        <f t="shared" si="3"/>
        <v>426344.35000000149</v>
      </c>
      <c r="D50" s="8">
        <v>98.61495844875347</v>
      </c>
      <c r="E50" s="25"/>
      <c r="F50" s="22">
        <f t="shared" si="2"/>
        <v>432332.33244382171</v>
      </c>
    </row>
    <row r="51" spans="1:6" x14ac:dyDescent="0.25">
      <c r="A51" s="31">
        <v>2015</v>
      </c>
      <c r="B51" s="32">
        <v>25304069.620000001</v>
      </c>
      <c r="C51" s="27">
        <f t="shared" si="3"/>
        <v>228404.01000000164</v>
      </c>
      <c r="D51" s="33">
        <v>100</v>
      </c>
      <c r="E51" s="26"/>
      <c r="F51" s="27">
        <f t="shared" si="2"/>
        <v>228404.01000000164</v>
      </c>
    </row>
    <row r="52" spans="1:6" x14ac:dyDescent="0.25">
      <c r="A52" s="1" t="s">
        <v>3</v>
      </c>
      <c r="B52" s="16">
        <f>B51</f>
        <v>25304069.620000001</v>
      </c>
      <c r="C52" s="1"/>
      <c r="D52" s="1"/>
      <c r="E52" s="1"/>
      <c r="F52" s="36">
        <f>SUM(F3:F51)</f>
        <v>58400263.960846454</v>
      </c>
    </row>
    <row r="53" spans="1:6" x14ac:dyDescent="0.25">
      <c r="A53" s="34" t="s">
        <v>23</v>
      </c>
    </row>
    <row r="54" spans="1:6" x14ac:dyDescent="0.25">
      <c r="A54" s="35" t="s">
        <v>14</v>
      </c>
      <c r="B54" s="17"/>
    </row>
    <row r="55" spans="1:6" x14ac:dyDescent="0.25">
      <c r="A55" s="35" t="s">
        <v>36</v>
      </c>
    </row>
    <row r="56" spans="1:6" x14ac:dyDescent="0.25">
      <c r="A56" s="35" t="s">
        <v>37</v>
      </c>
    </row>
    <row r="57" spans="1:6" x14ac:dyDescent="0.25">
      <c r="A57" s="35" t="s">
        <v>15</v>
      </c>
    </row>
  </sheetData>
  <pageMargins left="0.70866141732283505" right="0.70866141732283505" top="0.74803149606299202" bottom="0.74803149606299202" header="0.31496062992126" footer="0.31496062992126"/>
  <pageSetup scale="77" orientation="portrait" r:id="rId1"/>
  <headerFooter>
    <oddHeader>&amp;R&amp;"Franklin Gothic Book,Bold"&amp;10PUB-V-1 - ATTACHMENT 3
NLH Amended General Rate Application
Page 6 of  11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topLeftCell="A40" zoomScale="110" zoomScaleNormal="110" workbookViewId="0">
      <selection activeCell="A56" sqref="A56"/>
    </sheetView>
  </sheetViews>
  <sheetFormatPr defaultRowHeight="15.75" x14ac:dyDescent="0.25"/>
  <cols>
    <col min="1" max="1" width="13.625" customWidth="1"/>
    <col min="2" max="2" width="14.625" customWidth="1"/>
    <col min="3" max="3" width="12.625" customWidth="1"/>
    <col min="4" max="4" width="10.625" customWidth="1"/>
    <col min="5" max="5" width="16.625" customWidth="1"/>
    <col min="6" max="6" width="15.625" customWidth="1"/>
    <col min="7" max="9" width="14.625" customWidth="1"/>
  </cols>
  <sheetData>
    <row r="1" spans="1:6" ht="18.75" x14ac:dyDescent="0.3">
      <c r="A1" s="2" t="s">
        <v>9</v>
      </c>
    </row>
    <row r="2" spans="1:6" ht="31.5" x14ac:dyDescent="0.25">
      <c r="A2" s="3" t="s">
        <v>0</v>
      </c>
      <c r="B2" s="4" t="s">
        <v>29</v>
      </c>
      <c r="C2" s="3" t="s">
        <v>1</v>
      </c>
      <c r="D2" s="4" t="s">
        <v>30</v>
      </c>
      <c r="E2" s="4" t="s">
        <v>31</v>
      </c>
      <c r="F2" s="4" t="s">
        <v>32</v>
      </c>
    </row>
    <row r="3" spans="1:6" x14ac:dyDescent="0.25">
      <c r="A3" s="10">
        <v>1967</v>
      </c>
      <c r="B3" s="12">
        <v>0</v>
      </c>
      <c r="C3" s="9"/>
      <c r="D3" s="8">
        <v>9.6952908587257625</v>
      </c>
      <c r="E3" s="8"/>
      <c r="F3" s="9"/>
    </row>
    <row r="4" spans="1:6" x14ac:dyDescent="0.25">
      <c r="A4" s="10">
        <v>1968</v>
      </c>
      <c r="B4" s="11"/>
      <c r="C4" s="18">
        <f>B4-B3</f>
        <v>0</v>
      </c>
      <c r="D4" s="8">
        <v>9.97229916897507</v>
      </c>
      <c r="E4" s="13"/>
      <c r="F4" s="22">
        <f t="shared" ref="F4:F32" si="0">IF(E4="",C4*$D$51/D4,C4*$D$51/E4)</f>
        <v>0</v>
      </c>
    </row>
    <row r="5" spans="1:6" x14ac:dyDescent="0.25">
      <c r="A5" s="10">
        <v>1969</v>
      </c>
      <c r="B5" s="11"/>
      <c r="C5" s="18">
        <f t="shared" ref="C5:C33" si="1">B5-B4</f>
        <v>0</v>
      </c>
      <c r="D5" s="8">
        <v>10.526315789473683</v>
      </c>
      <c r="E5" s="13"/>
      <c r="F5" s="22">
        <f t="shared" si="0"/>
        <v>0</v>
      </c>
    </row>
    <row r="6" spans="1:6" x14ac:dyDescent="0.25">
      <c r="A6" s="10">
        <v>1970</v>
      </c>
      <c r="B6" s="11"/>
      <c r="C6" s="18">
        <f t="shared" si="1"/>
        <v>0</v>
      </c>
      <c r="D6" s="8">
        <v>11.357340720221606</v>
      </c>
      <c r="E6" s="13"/>
      <c r="F6" s="22">
        <f t="shared" si="0"/>
        <v>0</v>
      </c>
    </row>
    <row r="7" spans="1:6" x14ac:dyDescent="0.25">
      <c r="A7" s="10">
        <v>1971</v>
      </c>
      <c r="B7" s="11"/>
      <c r="C7" s="18">
        <f t="shared" si="1"/>
        <v>0</v>
      </c>
      <c r="D7" s="8">
        <v>12.18836565096953</v>
      </c>
      <c r="E7" s="13"/>
      <c r="F7" s="22">
        <f t="shared" si="0"/>
        <v>0</v>
      </c>
    </row>
    <row r="8" spans="1:6" x14ac:dyDescent="0.25">
      <c r="A8" s="28">
        <v>1972</v>
      </c>
      <c r="B8" s="30"/>
      <c r="C8" s="19">
        <f t="shared" si="1"/>
        <v>0</v>
      </c>
      <c r="D8" s="30">
        <v>12.742382271468145</v>
      </c>
      <c r="E8" s="23"/>
      <c r="F8" s="24">
        <f t="shared" si="0"/>
        <v>0</v>
      </c>
    </row>
    <row r="9" spans="1:6" x14ac:dyDescent="0.25">
      <c r="A9" s="10">
        <v>1973</v>
      </c>
      <c r="B9" s="11"/>
      <c r="C9" s="20">
        <f t="shared" si="1"/>
        <v>0</v>
      </c>
      <c r="D9" s="11">
        <v>13.850415512465375</v>
      </c>
      <c r="E9" s="25"/>
      <c r="F9" s="22">
        <f t="shared" si="0"/>
        <v>0</v>
      </c>
    </row>
    <row r="10" spans="1:6" x14ac:dyDescent="0.25">
      <c r="A10" s="10">
        <v>1974</v>
      </c>
      <c r="B10" s="11"/>
      <c r="C10" s="20">
        <f t="shared" si="1"/>
        <v>0</v>
      </c>
      <c r="D10" s="11">
        <v>16.897506925207757</v>
      </c>
      <c r="E10" s="25"/>
      <c r="F10" s="22">
        <f t="shared" si="0"/>
        <v>0</v>
      </c>
    </row>
    <row r="11" spans="1:6" x14ac:dyDescent="0.25">
      <c r="A11" s="10">
        <v>1975</v>
      </c>
      <c r="B11" s="11"/>
      <c r="C11" s="20">
        <f t="shared" si="1"/>
        <v>0</v>
      </c>
      <c r="D11" s="11">
        <v>19.390581717451525</v>
      </c>
      <c r="E11" s="25"/>
      <c r="F11" s="22">
        <f t="shared" si="0"/>
        <v>0</v>
      </c>
    </row>
    <row r="12" spans="1:6" x14ac:dyDescent="0.25">
      <c r="A12" s="31">
        <v>1976</v>
      </c>
      <c r="B12" s="33"/>
      <c r="C12" s="21">
        <f t="shared" si="1"/>
        <v>0</v>
      </c>
      <c r="D12" s="33">
        <v>20.360110803324101</v>
      </c>
      <c r="E12" s="26"/>
      <c r="F12" s="27">
        <f t="shared" si="0"/>
        <v>0</v>
      </c>
    </row>
    <row r="13" spans="1:6" x14ac:dyDescent="0.25">
      <c r="A13" s="10">
        <v>1977</v>
      </c>
      <c r="B13" s="11"/>
      <c r="C13" s="18">
        <f t="shared" si="1"/>
        <v>0</v>
      </c>
      <c r="D13" s="8">
        <v>21.606648199445981</v>
      </c>
      <c r="E13" s="13"/>
      <c r="F13" s="22">
        <f t="shared" si="0"/>
        <v>0</v>
      </c>
    </row>
    <row r="14" spans="1:6" x14ac:dyDescent="0.25">
      <c r="A14" s="10">
        <v>1978</v>
      </c>
      <c r="B14" s="11"/>
      <c r="C14" s="18">
        <f t="shared" si="1"/>
        <v>0</v>
      </c>
      <c r="D14" s="8">
        <v>22.299168975069254</v>
      </c>
      <c r="E14" s="13"/>
      <c r="F14" s="22">
        <f t="shared" si="0"/>
        <v>0</v>
      </c>
    </row>
    <row r="15" spans="1:6" x14ac:dyDescent="0.25">
      <c r="A15" s="10">
        <v>1979</v>
      </c>
      <c r="B15" s="11"/>
      <c r="C15" s="18">
        <f t="shared" si="1"/>
        <v>0</v>
      </c>
      <c r="D15" s="8">
        <v>24.238227146814403</v>
      </c>
      <c r="E15" s="13"/>
      <c r="F15" s="22">
        <f t="shared" si="0"/>
        <v>0</v>
      </c>
    </row>
    <row r="16" spans="1:6" x14ac:dyDescent="0.25">
      <c r="A16" s="10">
        <v>1980</v>
      </c>
      <c r="B16" s="11"/>
      <c r="C16" s="18">
        <f t="shared" si="1"/>
        <v>0</v>
      </c>
      <c r="D16" s="8">
        <v>26.869806094182824</v>
      </c>
      <c r="E16" s="13"/>
      <c r="F16" s="22">
        <f t="shared" si="0"/>
        <v>0</v>
      </c>
    </row>
    <row r="17" spans="1:6" x14ac:dyDescent="0.25">
      <c r="A17" s="10">
        <v>1981</v>
      </c>
      <c r="B17" s="11"/>
      <c r="C17" s="18">
        <f t="shared" si="1"/>
        <v>0</v>
      </c>
      <c r="D17" s="8">
        <v>28.947368421052634</v>
      </c>
      <c r="E17" s="13"/>
      <c r="F17" s="22">
        <f t="shared" si="0"/>
        <v>0</v>
      </c>
    </row>
    <row r="18" spans="1:6" x14ac:dyDescent="0.25">
      <c r="A18" s="28">
        <v>1982</v>
      </c>
      <c r="B18" s="30"/>
      <c r="C18" s="19">
        <f t="shared" si="1"/>
        <v>0</v>
      </c>
      <c r="D18" s="30">
        <v>30.609418282548479</v>
      </c>
      <c r="E18" s="23"/>
      <c r="F18" s="24">
        <f t="shared" si="0"/>
        <v>0</v>
      </c>
    </row>
    <row r="19" spans="1:6" x14ac:dyDescent="0.25">
      <c r="A19" s="10">
        <v>1983</v>
      </c>
      <c r="B19" s="11"/>
      <c r="C19" s="20">
        <f t="shared" si="1"/>
        <v>0</v>
      </c>
      <c r="D19" s="11">
        <v>31.578947368421051</v>
      </c>
      <c r="E19" s="25"/>
      <c r="F19" s="22">
        <f t="shared" si="0"/>
        <v>0</v>
      </c>
    </row>
    <row r="20" spans="1:6" x14ac:dyDescent="0.25">
      <c r="A20" s="10">
        <v>1984</v>
      </c>
      <c r="B20" s="11"/>
      <c r="C20" s="20">
        <f t="shared" si="1"/>
        <v>0</v>
      </c>
      <c r="D20" s="11">
        <v>32.409972299168977</v>
      </c>
      <c r="E20" s="25"/>
      <c r="F20" s="22">
        <f t="shared" si="0"/>
        <v>0</v>
      </c>
    </row>
    <row r="21" spans="1:6" x14ac:dyDescent="0.25">
      <c r="A21" s="10">
        <v>1985</v>
      </c>
      <c r="B21" s="11"/>
      <c r="C21" s="20">
        <f t="shared" si="1"/>
        <v>0</v>
      </c>
      <c r="D21" s="11">
        <v>33.2409972299169</v>
      </c>
      <c r="E21" s="25"/>
      <c r="F21" s="22">
        <f t="shared" si="0"/>
        <v>0</v>
      </c>
    </row>
    <row r="22" spans="1:6" x14ac:dyDescent="0.25">
      <c r="A22" s="31">
        <v>1986</v>
      </c>
      <c r="B22" s="33"/>
      <c r="C22" s="21">
        <f t="shared" si="1"/>
        <v>0</v>
      </c>
      <c r="D22" s="33">
        <v>33.933518005540165</v>
      </c>
      <c r="E22" s="26"/>
      <c r="F22" s="27">
        <f t="shared" si="0"/>
        <v>0</v>
      </c>
    </row>
    <row r="23" spans="1:6" x14ac:dyDescent="0.25">
      <c r="A23" s="10">
        <v>1987</v>
      </c>
      <c r="B23" s="11"/>
      <c r="C23" s="18">
        <f t="shared" si="1"/>
        <v>0</v>
      </c>
      <c r="D23" s="8">
        <v>34.34903047091413</v>
      </c>
      <c r="E23" s="13"/>
      <c r="F23" s="22">
        <f t="shared" si="0"/>
        <v>0</v>
      </c>
    </row>
    <row r="24" spans="1:6" x14ac:dyDescent="0.25">
      <c r="A24" s="10">
        <v>1988</v>
      </c>
      <c r="B24" s="11"/>
      <c r="C24" s="18">
        <f t="shared" si="1"/>
        <v>0</v>
      </c>
      <c r="D24" s="8">
        <v>37.534626038781163</v>
      </c>
      <c r="E24" s="13"/>
      <c r="F24" s="22">
        <f t="shared" si="0"/>
        <v>0</v>
      </c>
    </row>
    <row r="25" spans="1:6" x14ac:dyDescent="0.25">
      <c r="A25" s="10">
        <v>1989</v>
      </c>
      <c r="B25" s="11"/>
      <c r="C25" s="18">
        <f t="shared" si="1"/>
        <v>0</v>
      </c>
      <c r="D25" s="8">
        <v>39.612188365650965</v>
      </c>
      <c r="E25" s="13"/>
      <c r="F25" s="22">
        <f t="shared" si="0"/>
        <v>0</v>
      </c>
    </row>
    <row r="26" spans="1:6" x14ac:dyDescent="0.25">
      <c r="A26" s="10">
        <v>1990</v>
      </c>
      <c r="B26" s="11"/>
      <c r="C26" s="18">
        <f t="shared" si="1"/>
        <v>0</v>
      </c>
      <c r="D26" s="8">
        <v>41.689750692520775</v>
      </c>
      <c r="E26" s="13"/>
      <c r="F26" s="22">
        <f t="shared" si="0"/>
        <v>0</v>
      </c>
    </row>
    <row r="27" spans="1:6" x14ac:dyDescent="0.25">
      <c r="A27" s="10">
        <v>1991</v>
      </c>
      <c r="B27" s="11"/>
      <c r="C27" s="18">
        <f t="shared" si="1"/>
        <v>0</v>
      </c>
      <c r="D27" s="8">
        <v>43.074792243767313</v>
      </c>
      <c r="E27" s="13"/>
      <c r="F27" s="22">
        <f t="shared" si="0"/>
        <v>0</v>
      </c>
    </row>
    <row r="28" spans="1:6" x14ac:dyDescent="0.25">
      <c r="A28" s="28">
        <v>1992</v>
      </c>
      <c r="B28" s="30"/>
      <c r="C28" s="19">
        <f t="shared" si="1"/>
        <v>0</v>
      </c>
      <c r="D28" s="30">
        <v>43.767313019390578</v>
      </c>
      <c r="E28" s="23"/>
      <c r="F28" s="24">
        <f t="shared" si="0"/>
        <v>0</v>
      </c>
    </row>
    <row r="29" spans="1:6" x14ac:dyDescent="0.25">
      <c r="A29" s="10">
        <v>1993</v>
      </c>
      <c r="B29" s="11"/>
      <c r="C29" s="20">
        <f t="shared" si="1"/>
        <v>0</v>
      </c>
      <c r="D29" s="11">
        <v>45.290858725761773</v>
      </c>
      <c r="E29" s="25"/>
      <c r="F29" s="22">
        <f t="shared" si="0"/>
        <v>0</v>
      </c>
    </row>
    <row r="30" spans="1:6" x14ac:dyDescent="0.25">
      <c r="A30" s="10">
        <v>1994</v>
      </c>
      <c r="B30" s="15"/>
      <c r="C30" s="20">
        <f t="shared" si="1"/>
        <v>0</v>
      </c>
      <c r="D30" s="11">
        <v>47.368421052631575</v>
      </c>
      <c r="E30" s="25"/>
      <c r="F30" s="22">
        <f t="shared" si="0"/>
        <v>0</v>
      </c>
    </row>
    <row r="31" spans="1:6" x14ac:dyDescent="0.25">
      <c r="A31" s="10">
        <v>1995</v>
      </c>
      <c r="B31" s="15"/>
      <c r="C31" s="20">
        <f t="shared" si="1"/>
        <v>0</v>
      </c>
      <c r="D31" s="11">
        <v>49.168975069252078</v>
      </c>
      <c r="E31" s="25"/>
      <c r="F31" s="22">
        <f t="shared" si="0"/>
        <v>0</v>
      </c>
    </row>
    <row r="32" spans="1:6" x14ac:dyDescent="0.25">
      <c r="A32" s="31">
        <v>1996</v>
      </c>
      <c r="B32" s="32"/>
      <c r="C32" s="21">
        <f t="shared" si="1"/>
        <v>0</v>
      </c>
      <c r="D32" s="33">
        <v>49.722991689750693</v>
      </c>
      <c r="E32" s="26"/>
      <c r="F32" s="27">
        <f t="shared" si="0"/>
        <v>0</v>
      </c>
    </row>
    <row r="33" spans="1:6" x14ac:dyDescent="0.25">
      <c r="A33" s="3">
        <v>1997</v>
      </c>
      <c r="B33" s="15">
        <v>9488218</v>
      </c>
      <c r="C33" s="22">
        <f t="shared" si="1"/>
        <v>9488218</v>
      </c>
      <c r="D33" s="8">
        <v>50.96952908587258</v>
      </c>
      <c r="E33" s="13">
        <f>D8</f>
        <v>12.742382271468145</v>
      </c>
      <c r="F33" s="22">
        <f>IF(E33="",C33*$D$51/D33,C33*$D$51/E33)</f>
        <v>74461884.739130422</v>
      </c>
    </row>
    <row r="34" spans="1:6" x14ac:dyDescent="0.25">
      <c r="A34" s="3">
        <v>1998</v>
      </c>
      <c r="B34" s="15"/>
      <c r="C34" s="22"/>
      <c r="D34" s="8">
        <v>52.21606648199446</v>
      </c>
      <c r="E34" s="13"/>
      <c r="F34" s="22">
        <f t="shared" ref="F34:F51" si="2">IF(E34="",C34*$D$51/D34,C34*$D$51/E34)</f>
        <v>0</v>
      </c>
    </row>
    <row r="35" spans="1:6" x14ac:dyDescent="0.25">
      <c r="A35" s="3">
        <v>1999</v>
      </c>
      <c r="B35" s="15">
        <v>9495184</v>
      </c>
      <c r="C35" s="22">
        <f>B35-B33</f>
        <v>6966</v>
      </c>
      <c r="D35" s="8">
        <v>52.493074792243767</v>
      </c>
      <c r="E35" s="13">
        <f>(D34+D35)/2</f>
        <v>52.35457063711911</v>
      </c>
      <c r="F35" s="22">
        <f t="shared" si="2"/>
        <v>13305.428571428572</v>
      </c>
    </row>
    <row r="36" spans="1:6" x14ac:dyDescent="0.25">
      <c r="A36" s="3">
        <v>2000</v>
      </c>
      <c r="B36" s="15">
        <v>9498192.1100000013</v>
      </c>
      <c r="C36" s="22">
        <f t="shared" ref="C36:C51" si="3">B36-B35</f>
        <v>3008.1100000012666</v>
      </c>
      <c r="D36" s="8">
        <v>54.847645429362878</v>
      </c>
      <c r="E36" s="13"/>
      <c r="F36" s="22">
        <f t="shared" si="2"/>
        <v>5484.483383840693</v>
      </c>
    </row>
    <row r="37" spans="1:6" x14ac:dyDescent="0.25">
      <c r="A37" s="3">
        <v>2001</v>
      </c>
      <c r="B37" s="15">
        <v>9240138.910000002</v>
      </c>
      <c r="C37" s="22">
        <f t="shared" si="3"/>
        <v>-258053.19999999925</v>
      </c>
      <c r="D37" s="8">
        <v>56.50969529085873</v>
      </c>
      <c r="E37" s="13"/>
      <c r="F37" s="22">
        <f t="shared" si="2"/>
        <v>-456652.96666666534</v>
      </c>
    </row>
    <row r="38" spans="1:6" x14ac:dyDescent="0.25">
      <c r="A38" s="28">
        <v>2002</v>
      </c>
      <c r="B38" s="29">
        <v>9486178.1850000005</v>
      </c>
      <c r="C38" s="24">
        <f t="shared" si="3"/>
        <v>246039.27499999851</v>
      </c>
      <c r="D38" s="30">
        <v>57.61772853185596</v>
      </c>
      <c r="E38" s="23"/>
      <c r="F38" s="24">
        <f t="shared" si="2"/>
        <v>427020.08786057431</v>
      </c>
    </row>
    <row r="39" spans="1:6" x14ac:dyDescent="0.25">
      <c r="A39" s="10">
        <v>2003</v>
      </c>
      <c r="B39" s="15">
        <v>9519631.8049999997</v>
      </c>
      <c r="C39" s="22">
        <f t="shared" si="3"/>
        <v>33453.61999999918</v>
      </c>
      <c r="D39" s="8">
        <v>57.61772853185596</v>
      </c>
      <c r="E39" s="25"/>
      <c r="F39" s="22">
        <f t="shared" si="2"/>
        <v>58061.330865383192</v>
      </c>
    </row>
    <row r="40" spans="1:6" x14ac:dyDescent="0.25">
      <c r="A40" s="10">
        <v>2004</v>
      </c>
      <c r="B40" s="15">
        <v>10142713.82</v>
      </c>
      <c r="C40" s="22">
        <f t="shared" si="3"/>
        <v>623082.0150000006</v>
      </c>
      <c r="D40" s="8">
        <v>63.019390581717452</v>
      </c>
      <c r="E40" s="25"/>
      <c r="F40" s="22">
        <f t="shared" si="2"/>
        <v>988714.75786813279</v>
      </c>
    </row>
    <row r="41" spans="1:6" x14ac:dyDescent="0.25">
      <c r="A41" s="10">
        <v>2005</v>
      </c>
      <c r="B41" s="15">
        <v>10158797</v>
      </c>
      <c r="C41" s="22">
        <f t="shared" si="3"/>
        <v>16083.179999999702</v>
      </c>
      <c r="D41" s="8">
        <v>67.313019390581715</v>
      </c>
      <c r="E41" s="25"/>
      <c r="F41" s="22">
        <f t="shared" si="2"/>
        <v>23893.119259258816</v>
      </c>
    </row>
    <row r="42" spans="1:6" x14ac:dyDescent="0.25">
      <c r="A42" s="31">
        <v>2006</v>
      </c>
      <c r="B42" s="32">
        <v>10225145.205</v>
      </c>
      <c r="C42" s="27">
        <f t="shared" si="3"/>
        <v>66348.205000000075</v>
      </c>
      <c r="D42" s="8">
        <v>72.4376731301939</v>
      </c>
      <c r="E42" s="26"/>
      <c r="F42" s="27">
        <f t="shared" si="2"/>
        <v>91593.506711281181</v>
      </c>
    </row>
    <row r="43" spans="1:6" x14ac:dyDescent="0.25">
      <c r="A43" s="3">
        <v>2007</v>
      </c>
      <c r="B43" s="15">
        <v>10292392.23</v>
      </c>
      <c r="C43" s="22">
        <f t="shared" si="3"/>
        <v>67247.025000000373</v>
      </c>
      <c r="D43" s="30">
        <v>78.1163434903047</v>
      </c>
      <c r="E43" s="13"/>
      <c r="F43" s="22">
        <f t="shared" si="2"/>
        <v>86085.730585106867</v>
      </c>
    </row>
    <row r="44" spans="1:6" x14ac:dyDescent="0.25">
      <c r="A44" s="3">
        <v>2008</v>
      </c>
      <c r="B44" s="15">
        <v>10305000.75</v>
      </c>
      <c r="C44" s="22">
        <f t="shared" si="3"/>
        <v>12608.519999999553</v>
      </c>
      <c r="D44" s="11">
        <v>87.119113573407205</v>
      </c>
      <c r="E44" s="13"/>
      <c r="F44" s="22">
        <f t="shared" si="2"/>
        <v>14472.736788552746</v>
      </c>
    </row>
    <row r="45" spans="1:6" x14ac:dyDescent="0.25">
      <c r="A45" s="3">
        <v>2009</v>
      </c>
      <c r="B45" s="15">
        <v>10332310.229999999</v>
      </c>
      <c r="C45" s="22">
        <f t="shared" si="3"/>
        <v>27309.479999998584</v>
      </c>
      <c r="D45" s="11">
        <v>84.48753462603878</v>
      </c>
      <c r="E45" s="13"/>
      <c r="F45" s="22">
        <f t="shared" si="2"/>
        <v>32323.679606555703</v>
      </c>
    </row>
    <row r="46" spans="1:6" x14ac:dyDescent="0.25">
      <c r="A46" s="3">
        <v>2010</v>
      </c>
      <c r="B46" s="15">
        <v>10544759.509999998</v>
      </c>
      <c r="C46" s="22">
        <f t="shared" si="3"/>
        <v>212449.27999999933</v>
      </c>
      <c r="D46" s="11">
        <v>88.365650969529085</v>
      </c>
      <c r="E46" s="13"/>
      <c r="F46" s="22">
        <f t="shared" si="2"/>
        <v>240420.65855799298</v>
      </c>
    </row>
    <row r="47" spans="1:6" x14ac:dyDescent="0.25">
      <c r="A47" s="3">
        <v>2011</v>
      </c>
      <c r="B47" s="15">
        <v>10814942.965</v>
      </c>
      <c r="C47" s="22">
        <f t="shared" si="3"/>
        <v>270183.45500000194</v>
      </c>
      <c r="D47" s="33">
        <v>92.659279778393355</v>
      </c>
      <c r="E47" s="13"/>
      <c r="F47" s="22">
        <f t="shared" si="2"/>
        <v>291588.12333333539</v>
      </c>
    </row>
    <row r="48" spans="1:6" x14ac:dyDescent="0.25">
      <c r="A48" s="28">
        <v>2012</v>
      </c>
      <c r="B48" s="29">
        <v>11188054.475</v>
      </c>
      <c r="C48" s="24">
        <f t="shared" si="3"/>
        <v>373111.50999999978</v>
      </c>
      <c r="D48" s="8">
        <v>94.45983379501385</v>
      </c>
      <c r="E48" s="23"/>
      <c r="F48" s="24">
        <f t="shared" si="2"/>
        <v>394994.8830205276</v>
      </c>
    </row>
    <row r="49" spans="1:6" x14ac:dyDescent="0.25">
      <c r="A49" s="10">
        <v>2013</v>
      </c>
      <c r="B49" s="15">
        <v>11625002.164999999</v>
      </c>
      <c r="C49" s="22">
        <f t="shared" si="3"/>
        <v>436947.68999999948</v>
      </c>
      <c r="D49" s="8">
        <v>96.260387811634345</v>
      </c>
      <c r="E49" s="25"/>
      <c r="F49" s="22">
        <f t="shared" si="2"/>
        <v>453922.63623021531</v>
      </c>
    </row>
    <row r="50" spans="1:6" x14ac:dyDescent="0.25">
      <c r="A50" s="10">
        <v>2014</v>
      </c>
      <c r="B50" s="15">
        <v>11777099.27</v>
      </c>
      <c r="C50" s="22">
        <f t="shared" si="3"/>
        <v>152097.10500000045</v>
      </c>
      <c r="D50" s="8">
        <v>98.61495844875347</v>
      </c>
      <c r="E50" s="25"/>
      <c r="F50" s="22">
        <f t="shared" si="2"/>
        <v>154233.30029494426</v>
      </c>
    </row>
    <row r="51" spans="1:6" x14ac:dyDescent="0.25">
      <c r="A51" s="31">
        <v>2015</v>
      </c>
      <c r="B51" s="32">
        <v>13005805.694999998</v>
      </c>
      <c r="C51" s="27">
        <f t="shared" si="3"/>
        <v>1228706.4249999989</v>
      </c>
      <c r="D51" s="33">
        <v>100</v>
      </c>
      <c r="E51" s="26"/>
      <c r="F51" s="27">
        <f t="shared" si="2"/>
        <v>1228706.4249999989</v>
      </c>
    </row>
    <row r="52" spans="1:6" x14ac:dyDescent="0.25">
      <c r="A52" s="1" t="s">
        <v>3</v>
      </c>
      <c r="B52" s="16">
        <f>B51</f>
        <v>13005805.694999998</v>
      </c>
      <c r="C52" s="1"/>
      <c r="D52" s="1"/>
      <c r="E52" s="1"/>
      <c r="F52" s="5">
        <f>SUM(F3:F51)</f>
        <v>78510052.660400867</v>
      </c>
    </row>
    <row r="53" spans="1:6" x14ac:dyDescent="0.25">
      <c r="A53" s="34" t="s">
        <v>24</v>
      </c>
      <c r="B53" s="15"/>
    </row>
    <row r="54" spans="1:6" x14ac:dyDescent="0.25">
      <c r="A54" s="35" t="s">
        <v>14</v>
      </c>
      <c r="B54" s="15"/>
    </row>
    <row r="55" spans="1:6" x14ac:dyDescent="0.25">
      <c r="A55" s="35" t="s">
        <v>36</v>
      </c>
      <c r="B55" s="15"/>
    </row>
    <row r="56" spans="1:6" x14ac:dyDescent="0.25">
      <c r="A56" s="35" t="s">
        <v>37</v>
      </c>
      <c r="B56" s="15"/>
    </row>
    <row r="57" spans="1:6" x14ac:dyDescent="0.25">
      <c r="A57" s="35" t="s">
        <v>15</v>
      </c>
      <c r="B57" s="15"/>
    </row>
    <row r="58" spans="1:6" x14ac:dyDescent="0.25">
      <c r="B58" s="15"/>
    </row>
  </sheetData>
  <pageMargins left="0.70866141732283505" right="0.70866141732283505" top="0.74803149606299202" bottom="0.74803149606299202" header="0.31496062992126" footer="0.31496062992126"/>
  <pageSetup scale="77" orientation="portrait" r:id="rId1"/>
  <headerFooter>
    <oddHeader>&amp;R&amp;"Franklin Gothic Book,Bold"&amp;10PUB-V-1 - ATTACHMENT 3
NLH Amended General Rate Application
Page 7 of  11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5"/>
  <sheetViews>
    <sheetView topLeftCell="A40" zoomScale="110" zoomScaleNormal="110" workbookViewId="0">
      <selection activeCell="A55" sqref="A55"/>
    </sheetView>
  </sheetViews>
  <sheetFormatPr defaultRowHeight="15.75" x14ac:dyDescent="0.25"/>
  <cols>
    <col min="1" max="1" width="13.625" customWidth="1"/>
    <col min="2" max="2" width="14.625" customWidth="1"/>
    <col min="3" max="3" width="12.625" customWidth="1"/>
    <col min="4" max="4" width="10.625" customWidth="1"/>
    <col min="5" max="5" width="16.625" customWidth="1"/>
    <col min="6" max="6" width="15.625" customWidth="1"/>
    <col min="7" max="9" width="14.625" customWidth="1"/>
  </cols>
  <sheetData>
    <row r="1" spans="1:6" ht="18.75" x14ac:dyDescent="0.3">
      <c r="A1" s="2" t="s">
        <v>10</v>
      </c>
    </row>
    <row r="2" spans="1:6" ht="31.5" x14ac:dyDescent="0.25">
      <c r="A2" s="3" t="s">
        <v>0</v>
      </c>
      <c r="B2" s="4" t="s">
        <v>29</v>
      </c>
      <c r="C2" s="3" t="s">
        <v>1</v>
      </c>
      <c r="D2" s="4" t="s">
        <v>30</v>
      </c>
      <c r="E2" s="4" t="s">
        <v>2</v>
      </c>
      <c r="F2" s="4" t="s">
        <v>32</v>
      </c>
    </row>
    <row r="3" spans="1:6" x14ac:dyDescent="0.25">
      <c r="A3" s="10">
        <v>1967</v>
      </c>
      <c r="B3" s="12">
        <v>0</v>
      </c>
      <c r="C3" s="9"/>
      <c r="D3" s="8">
        <v>9.6952908587257625</v>
      </c>
      <c r="E3" s="8"/>
      <c r="F3" s="9"/>
    </row>
    <row r="4" spans="1:6" x14ac:dyDescent="0.25">
      <c r="A4" s="10">
        <v>1968</v>
      </c>
      <c r="B4" s="11"/>
      <c r="C4" s="18">
        <f>B4-B3</f>
        <v>0</v>
      </c>
      <c r="D4" s="8">
        <v>9.97229916897507</v>
      </c>
      <c r="E4" s="13"/>
      <c r="F4" s="22">
        <f t="shared" ref="F4:F32" si="0">IF(E4="",C4*$D$51/D4,C4*$D$51/E4)</f>
        <v>0</v>
      </c>
    </row>
    <row r="5" spans="1:6" x14ac:dyDescent="0.25">
      <c r="A5" s="10">
        <v>1969</v>
      </c>
      <c r="B5" s="11"/>
      <c r="C5" s="18">
        <f t="shared" ref="C5:C33" si="1">B5-B4</f>
        <v>0</v>
      </c>
      <c r="D5" s="8">
        <v>10.526315789473683</v>
      </c>
      <c r="E5" s="13"/>
      <c r="F5" s="22">
        <f t="shared" si="0"/>
        <v>0</v>
      </c>
    </row>
    <row r="6" spans="1:6" x14ac:dyDescent="0.25">
      <c r="A6" s="10">
        <v>1970</v>
      </c>
      <c r="B6" s="11"/>
      <c r="C6" s="18">
        <f t="shared" si="1"/>
        <v>0</v>
      </c>
      <c r="D6" s="8">
        <v>11.357340720221606</v>
      </c>
      <c r="E6" s="13"/>
      <c r="F6" s="22">
        <f t="shared" si="0"/>
        <v>0</v>
      </c>
    </row>
    <row r="7" spans="1:6" x14ac:dyDescent="0.25">
      <c r="A7" s="10">
        <v>1971</v>
      </c>
      <c r="B7" s="11"/>
      <c r="C7" s="18">
        <f t="shared" si="1"/>
        <v>0</v>
      </c>
      <c r="D7" s="8">
        <v>12.18836565096953</v>
      </c>
      <c r="E7" s="13"/>
      <c r="F7" s="22">
        <f t="shared" si="0"/>
        <v>0</v>
      </c>
    </row>
    <row r="8" spans="1:6" x14ac:dyDescent="0.25">
      <c r="A8" s="28">
        <v>1972</v>
      </c>
      <c r="B8" s="30"/>
      <c r="C8" s="19">
        <f t="shared" si="1"/>
        <v>0</v>
      </c>
      <c r="D8" s="30">
        <v>12.742382271468145</v>
      </c>
      <c r="E8" s="23"/>
      <c r="F8" s="24">
        <f t="shared" si="0"/>
        <v>0</v>
      </c>
    </row>
    <row r="9" spans="1:6" x14ac:dyDescent="0.25">
      <c r="A9" s="10">
        <v>1973</v>
      </c>
      <c r="B9" s="11"/>
      <c r="C9" s="20">
        <f t="shared" si="1"/>
        <v>0</v>
      </c>
      <c r="D9" s="11">
        <v>13.850415512465375</v>
      </c>
      <c r="E9" s="25"/>
      <c r="F9" s="22">
        <f t="shared" si="0"/>
        <v>0</v>
      </c>
    </row>
    <row r="10" spans="1:6" x14ac:dyDescent="0.25">
      <c r="A10" s="10">
        <v>1974</v>
      </c>
      <c r="B10" s="11"/>
      <c r="C10" s="20">
        <f t="shared" si="1"/>
        <v>0</v>
      </c>
      <c r="D10" s="11">
        <v>16.897506925207757</v>
      </c>
      <c r="E10" s="25"/>
      <c r="F10" s="22">
        <f t="shared" si="0"/>
        <v>0</v>
      </c>
    </row>
    <row r="11" spans="1:6" x14ac:dyDescent="0.25">
      <c r="A11" s="10">
        <v>1975</v>
      </c>
      <c r="B11" s="11"/>
      <c r="C11" s="20">
        <f t="shared" si="1"/>
        <v>0</v>
      </c>
      <c r="D11" s="11">
        <v>19.390581717451525</v>
      </c>
      <c r="E11" s="25"/>
      <c r="F11" s="22">
        <f t="shared" si="0"/>
        <v>0</v>
      </c>
    </row>
    <row r="12" spans="1:6" x14ac:dyDescent="0.25">
      <c r="A12" s="31">
        <v>1976</v>
      </c>
      <c r="B12" s="33"/>
      <c r="C12" s="21">
        <f t="shared" si="1"/>
        <v>0</v>
      </c>
      <c r="D12" s="33">
        <v>20.360110803324101</v>
      </c>
      <c r="E12" s="26"/>
      <c r="F12" s="27">
        <f t="shared" si="0"/>
        <v>0</v>
      </c>
    </row>
    <row r="13" spans="1:6" x14ac:dyDescent="0.25">
      <c r="A13" s="10">
        <v>1977</v>
      </c>
      <c r="B13" s="11"/>
      <c r="C13" s="18">
        <f t="shared" si="1"/>
        <v>0</v>
      </c>
      <c r="D13" s="8">
        <v>21.606648199445981</v>
      </c>
      <c r="E13" s="13"/>
      <c r="F13" s="22">
        <f t="shared" si="0"/>
        <v>0</v>
      </c>
    </row>
    <row r="14" spans="1:6" x14ac:dyDescent="0.25">
      <c r="A14" s="10">
        <v>1978</v>
      </c>
      <c r="B14" s="11"/>
      <c r="C14" s="18">
        <f t="shared" si="1"/>
        <v>0</v>
      </c>
      <c r="D14" s="8">
        <v>22.299168975069254</v>
      </c>
      <c r="E14" s="13"/>
      <c r="F14" s="22">
        <f t="shared" si="0"/>
        <v>0</v>
      </c>
    </row>
    <row r="15" spans="1:6" x14ac:dyDescent="0.25">
      <c r="A15" s="10">
        <v>1979</v>
      </c>
      <c r="B15" s="11"/>
      <c r="C15" s="18">
        <f t="shared" si="1"/>
        <v>0</v>
      </c>
      <c r="D15" s="8">
        <v>24.238227146814403</v>
      </c>
      <c r="E15" s="13"/>
      <c r="F15" s="22">
        <f t="shared" si="0"/>
        <v>0</v>
      </c>
    </row>
    <row r="16" spans="1:6" x14ac:dyDescent="0.25">
      <c r="A16" s="10">
        <v>1980</v>
      </c>
      <c r="B16" s="11"/>
      <c r="C16" s="18">
        <f t="shared" si="1"/>
        <v>0</v>
      </c>
      <c r="D16" s="8">
        <v>26.869806094182824</v>
      </c>
      <c r="E16" s="13"/>
      <c r="F16" s="22">
        <f t="shared" si="0"/>
        <v>0</v>
      </c>
    </row>
    <row r="17" spans="1:6" x14ac:dyDescent="0.25">
      <c r="A17" s="10">
        <v>1981</v>
      </c>
      <c r="B17" s="11"/>
      <c r="C17" s="18">
        <f t="shared" si="1"/>
        <v>0</v>
      </c>
      <c r="D17" s="8">
        <v>28.947368421052634</v>
      </c>
      <c r="E17" s="13"/>
      <c r="F17" s="22">
        <f t="shared" si="0"/>
        <v>0</v>
      </c>
    </row>
    <row r="18" spans="1:6" x14ac:dyDescent="0.25">
      <c r="A18" s="28">
        <v>1982</v>
      </c>
      <c r="B18" s="30"/>
      <c r="C18" s="19">
        <f t="shared" si="1"/>
        <v>0</v>
      </c>
      <c r="D18" s="30">
        <v>30.609418282548479</v>
      </c>
      <c r="E18" s="23"/>
      <c r="F18" s="24">
        <f t="shared" si="0"/>
        <v>0</v>
      </c>
    </row>
    <row r="19" spans="1:6" x14ac:dyDescent="0.25">
      <c r="A19" s="10">
        <v>1983</v>
      </c>
      <c r="B19" s="11"/>
      <c r="C19" s="20">
        <f t="shared" si="1"/>
        <v>0</v>
      </c>
      <c r="D19" s="11">
        <v>31.578947368421051</v>
      </c>
      <c r="E19" s="25"/>
      <c r="F19" s="22">
        <f t="shared" si="0"/>
        <v>0</v>
      </c>
    </row>
    <row r="20" spans="1:6" x14ac:dyDescent="0.25">
      <c r="A20" s="10">
        <v>1984</v>
      </c>
      <c r="B20" s="11"/>
      <c r="C20" s="20">
        <f t="shared" si="1"/>
        <v>0</v>
      </c>
      <c r="D20" s="11">
        <v>32.409972299168977</v>
      </c>
      <c r="E20" s="25"/>
      <c r="F20" s="22">
        <f t="shared" si="0"/>
        <v>0</v>
      </c>
    </row>
    <row r="21" spans="1:6" x14ac:dyDescent="0.25">
      <c r="A21" s="10">
        <v>1985</v>
      </c>
      <c r="B21" s="11"/>
      <c r="C21" s="20">
        <f t="shared" si="1"/>
        <v>0</v>
      </c>
      <c r="D21" s="11">
        <v>33.2409972299169</v>
      </c>
      <c r="E21" s="25"/>
      <c r="F21" s="22">
        <f t="shared" si="0"/>
        <v>0</v>
      </c>
    </row>
    <row r="22" spans="1:6" x14ac:dyDescent="0.25">
      <c r="A22" s="31">
        <v>1986</v>
      </c>
      <c r="B22" s="33"/>
      <c r="C22" s="21">
        <f t="shared" si="1"/>
        <v>0</v>
      </c>
      <c r="D22" s="33">
        <v>33.933518005540165</v>
      </c>
      <c r="E22" s="26"/>
      <c r="F22" s="27">
        <f t="shared" si="0"/>
        <v>0</v>
      </c>
    </row>
    <row r="23" spans="1:6" x14ac:dyDescent="0.25">
      <c r="A23" s="10">
        <v>1987</v>
      </c>
      <c r="B23" s="11"/>
      <c r="C23" s="18">
        <f t="shared" si="1"/>
        <v>0</v>
      </c>
      <c r="D23" s="8">
        <v>34.34903047091413</v>
      </c>
      <c r="E23" s="13"/>
      <c r="F23" s="22">
        <f t="shared" si="0"/>
        <v>0</v>
      </c>
    </row>
    <row r="24" spans="1:6" x14ac:dyDescent="0.25">
      <c r="A24" s="10">
        <v>1988</v>
      </c>
      <c r="B24" s="11"/>
      <c r="C24" s="18">
        <f t="shared" si="1"/>
        <v>0</v>
      </c>
      <c r="D24" s="8">
        <v>37.534626038781163</v>
      </c>
      <c r="E24" s="13"/>
      <c r="F24" s="22">
        <f t="shared" si="0"/>
        <v>0</v>
      </c>
    </row>
    <row r="25" spans="1:6" x14ac:dyDescent="0.25">
      <c r="A25" s="10">
        <v>1989</v>
      </c>
      <c r="B25" s="11"/>
      <c r="C25" s="18">
        <f t="shared" si="1"/>
        <v>0</v>
      </c>
      <c r="D25" s="8">
        <v>39.612188365650965</v>
      </c>
      <c r="E25" s="13"/>
      <c r="F25" s="22">
        <f t="shared" si="0"/>
        <v>0</v>
      </c>
    </row>
    <row r="26" spans="1:6" x14ac:dyDescent="0.25">
      <c r="A26" s="10">
        <v>1990</v>
      </c>
      <c r="B26" s="11"/>
      <c r="C26" s="18">
        <f t="shared" si="1"/>
        <v>0</v>
      </c>
      <c r="D26" s="8">
        <v>41.689750692520775</v>
      </c>
      <c r="E26" s="13"/>
      <c r="F26" s="22">
        <f t="shared" si="0"/>
        <v>0</v>
      </c>
    </row>
    <row r="27" spans="1:6" x14ac:dyDescent="0.25">
      <c r="A27" s="10">
        <v>1991</v>
      </c>
      <c r="B27" s="11"/>
      <c r="C27" s="18">
        <f t="shared" si="1"/>
        <v>0</v>
      </c>
      <c r="D27" s="8">
        <v>43.074792243767313</v>
      </c>
      <c r="E27" s="13"/>
      <c r="F27" s="22">
        <f t="shared" si="0"/>
        <v>0</v>
      </c>
    </row>
    <row r="28" spans="1:6" x14ac:dyDescent="0.25">
      <c r="A28" s="28">
        <v>1992</v>
      </c>
      <c r="B28" s="30"/>
      <c r="C28" s="19">
        <f t="shared" si="1"/>
        <v>0</v>
      </c>
      <c r="D28" s="30">
        <v>43.767313019390578</v>
      </c>
      <c r="E28" s="23"/>
      <c r="F28" s="24">
        <f t="shared" si="0"/>
        <v>0</v>
      </c>
    </row>
    <row r="29" spans="1:6" x14ac:dyDescent="0.25">
      <c r="A29" s="10">
        <v>1993</v>
      </c>
      <c r="B29" s="11"/>
      <c r="C29" s="20">
        <f t="shared" si="1"/>
        <v>0</v>
      </c>
      <c r="D29" s="11">
        <v>45.290858725761773</v>
      </c>
      <c r="E29" s="25"/>
      <c r="F29" s="22">
        <f t="shared" si="0"/>
        <v>0</v>
      </c>
    </row>
    <row r="30" spans="1:6" x14ac:dyDescent="0.25">
      <c r="A30" s="10">
        <v>1994</v>
      </c>
      <c r="B30" s="11"/>
      <c r="C30" s="20">
        <f t="shared" si="1"/>
        <v>0</v>
      </c>
      <c r="D30" s="11">
        <v>47.368421052631575</v>
      </c>
      <c r="E30" s="25"/>
      <c r="F30" s="22">
        <f t="shared" si="0"/>
        <v>0</v>
      </c>
    </row>
    <row r="31" spans="1:6" x14ac:dyDescent="0.25">
      <c r="A31" s="10">
        <v>1995</v>
      </c>
      <c r="B31" s="11"/>
      <c r="C31" s="20">
        <f t="shared" si="1"/>
        <v>0</v>
      </c>
      <c r="D31" s="11">
        <v>49.168975069252078</v>
      </c>
      <c r="E31" s="25"/>
      <c r="F31" s="22">
        <f t="shared" si="0"/>
        <v>0</v>
      </c>
    </row>
    <row r="32" spans="1:6" x14ac:dyDescent="0.25">
      <c r="A32" s="31">
        <v>1996</v>
      </c>
      <c r="B32" s="11"/>
      <c r="C32" s="21">
        <f t="shared" si="1"/>
        <v>0</v>
      </c>
      <c r="D32" s="33">
        <v>49.722991689750693</v>
      </c>
      <c r="E32" s="26"/>
      <c r="F32" s="27">
        <f t="shared" si="0"/>
        <v>0</v>
      </c>
    </row>
    <row r="33" spans="1:7" x14ac:dyDescent="0.25">
      <c r="A33" s="3">
        <v>1997</v>
      </c>
      <c r="B33" s="30"/>
      <c r="C33" s="22">
        <f t="shared" si="1"/>
        <v>0</v>
      </c>
      <c r="D33" s="8">
        <v>50.96952908587258</v>
      </c>
      <c r="E33" s="13"/>
      <c r="F33" s="22">
        <f>IF(E33="",C33*$D$51/D33,C33*$D$51/E33)</f>
        <v>0</v>
      </c>
      <c r="G33" s="14"/>
    </row>
    <row r="34" spans="1:7" x14ac:dyDescent="0.25">
      <c r="A34" s="3">
        <v>1998</v>
      </c>
      <c r="B34" s="11"/>
      <c r="C34" s="22"/>
      <c r="D34" s="8">
        <v>52.21606648199446</v>
      </c>
      <c r="E34" s="13"/>
      <c r="F34" s="22">
        <f t="shared" ref="F34:F51" si="2">IF(E34="",C34*$D$51/D34,C34*$D$51/E34)</f>
        <v>0</v>
      </c>
    </row>
    <row r="35" spans="1:7" x14ac:dyDescent="0.25">
      <c r="A35" s="3">
        <v>1999</v>
      </c>
      <c r="B35" s="11"/>
      <c r="C35" s="22">
        <f>B35-B33</f>
        <v>0</v>
      </c>
      <c r="D35" s="8">
        <v>52.493074792243767</v>
      </c>
      <c r="E35" s="13"/>
      <c r="F35" s="22">
        <f t="shared" si="2"/>
        <v>0</v>
      </c>
    </row>
    <row r="36" spans="1:7" x14ac:dyDescent="0.25">
      <c r="A36" s="3">
        <v>2000</v>
      </c>
      <c r="B36" s="11"/>
      <c r="C36" s="22">
        <f t="shared" ref="C36:C51" si="3">B36-B35</f>
        <v>0</v>
      </c>
      <c r="D36" s="8">
        <v>54.847645429362878</v>
      </c>
      <c r="E36" s="13"/>
      <c r="F36" s="22">
        <f t="shared" si="2"/>
        <v>0</v>
      </c>
    </row>
    <row r="37" spans="1:7" x14ac:dyDescent="0.25">
      <c r="A37" s="3">
        <v>2001</v>
      </c>
      <c r="B37" s="15"/>
      <c r="C37" s="22">
        <f t="shared" si="3"/>
        <v>0</v>
      </c>
      <c r="D37" s="8">
        <v>56.50969529085873</v>
      </c>
      <c r="E37" s="13"/>
      <c r="F37" s="22">
        <f t="shared" si="2"/>
        <v>0</v>
      </c>
    </row>
    <row r="38" spans="1:7" x14ac:dyDescent="0.25">
      <c r="A38" s="28">
        <v>2002</v>
      </c>
      <c r="B38" s="29"/>
      <c r="C38" s="24">
        <f t="shared" si="3"/>
        <v>0</v>
      </c>
      <c r="D38" s="30">
        <v>57.61772853185596</v>
      </c>
      <c r="E38" s="23"/>
      <c r="F38" s="24">
        <f t="shared" si="2"/>
        <v>0</v>
      </c>
    </row>
    <row r="39" spans="1:7" x14ac:dyDescent="0.25">
      <c r="A39" s="3">
        <v>2003</v>
      </c>
      <c r="B39" s="15"/>
      <c r="C39" s="22">
        <f t="shared" si="3"/>
        <v>0</v>
      </c>
      <c r="D39" s="8">
        <v>57.61772853185596</v>
      </c>
      <c r="E39" s="25"/>
      <c r="F39" s="22">
        <f t="shared" si="2"/>
        <v>0</v>
      </c>
    </row>
    <row r="40" spans="1:7" x14ac:dyDescent="0.25">
      <c r="A40" s="3">
        <v>2004</v>
      </c>
      <c r="B40" s="15"/>
      <c r="C40" s="22">
        <f t="shared" si="3"/>
        <v>0</v>
      </c>
      <c r="D40" s="8">
        <v>63.019390581717452</v>
      </c>
      <c r="E40" s="25"/>
      <c r="F40" s="22">
        <f t="shared" si="2"/>
        <v>0</v>
      </c>
    </row>
    <row r="41" spans="1:7" x14ac:dyDescent="0.25">
      <c r="A41" s="3">
        <v>2005</v>
      </c>
      <c r="B41" s="15"/>
      <c r="C41" s="22">
        <f t="shared" si="3"/>
        <v>0</v>
      </c>
      <c r="D41" s="8">
        <v>67.313019390581715</v>
      </c>
      <c r="E41" s="25"/>
      <c r="F41" s="22">
        <f t="shared" si="2"/>
        <v>0</v>
      </c>
    </row>
    <row r="42" spans="1:7" x14ac:dyDescent="0.25">
      <c r="A42" s="3">
        <v>2006</v>
      </c>
      <c r="B42" s="15">
        <v>2267181</v>
      </c>
      <c r="C42" s="27">
        <f t="shared" si="3"/>
        <v>2267181</v>
      </c>
      <c r="D42" s="8">
        <v>72.4376731301939</v>
      </c>
      <c r="E42" s="26"/>
      <c r="F42" s="27">
        <f t="shared" si="2"/>
        <v>3129836.8680688338</v>
      </c>
    </row>
    <row r="43" spans="1:7" x14ac:dyDescent="0.25">
      <c r="A43" s="28">
        <v>2007</v>
      </c>
      <c r="B43" s="29">
        <v>4534363</v>
      </c>
      <c r="C43" s="22">
        <f t="shared" si="3"/>
        <v>2267182</v>
      </c>
      <c r="D43" s="30">
        <v>78.1163434903047</v>
      </c>
      <c r="E43" s="13"/>
      <c r="F43" s="22">
        <f t="shared" si="2"/>
        <v>2902314.5460992912</v>
      </c>
    </row>
    <row r="44" spans="1:7" x14ac:dyDescent="0.25">
      <c r="A44" s="10">
        <v>2008</v>
      </c>
      <c r="B44" s="15">
        <v>4534363</v>
      </c>
      <c r="C44" s="22">
        <f t="shared" si="3"/>
        <v>0</v>
      </c>
      <c r="D44" s="11">
        <v>87.119113573407205</v>
      </c>
      <c r="E44" s="13"/>
      <c r="F44" s="22">
        <f t="shared" si="2"/>
        <v>0</v>
      </c>
    </row>
    <row r="45" spans="1:7" x14ac:dyDescent="0.25">
      <c r="A45" s="10">
        <v>2009</v>
      </c>
      <c r="B45" s="15">
        <v>4534363</v>
      </c>
      <c r="C45" s="22">
        <f t="shared" si="3"/>
        <v>0</v>
      </c>
      <c r="D45" s="11">
        <v>84.48753462603878</v>
      </c>
      <c r="E45" s="13"/>
      <c r="F45" s="22">
        <f t="shared" si="2"/>
        <v>0</v>
      </c>
    </row>
    <row r="46" spans="1:7" x14ac:dyDescent="0.25">
      <c r="A46" s="10">
        <v>2010</v>
      </c>
      <c r="B46" s="15">
        <v>4534363</v>
      </c>
      <c r="C46" s="22">
        <f t="shared" si="3"/>
        <v>0</v>
      </c>
      <c r="D46" s="11">
        <v>88.365650969529085</v>
      </c>
      <c r="E46" s="13"/>
      <c r="F46" s="22">
        <f t="shared" si="2"/>
        <v>0</v>
      </c>
    </row>
    <row r="47" spans="1:7" x14ac:dyDescent="0.25">
      <c r="A47" s="31">
        <v>2011</v>
      </c>
      <c r="B47" s="32">
        <v>4534363</v>
      </c>
      <c r="C47" s="22">
        <f t="shared" si="3"/>
        <v>0</v>
      </c>
      <c r="D47" s="33">
        <v>92.659279778393355</v>
      </c>
      <c r="E47" s="13"/>
      <c r="F47" s="22">
        <f t="shared" si="2"/>
        <v>0</v>
      </c>
    </row>
    <row r="48" spans="1:7" x14ac:dyDescent="0.25">
      <c r="A48" s="3">
        <v>2012</v>
      </c>
      <c r="B48" s="15">
        <v>4534363</v>
      </c>
      <c r="C48" s="24">
        <f t="shared" si="3"/>
        <v>0</v>
      </c>
      <c r="D48" s="8">
        <v>94.45983379501385</v>
      </c>
      <c r="E48" s="23"/>
      <c r="F48" s="24">
        <f t="shared" si="2"/>
        <v>0</v>
      </c>
    </row>
    <row r="49" spans="1:6" x14ac:dyDescent="0.25">
      <c r="A49" s="3">
        <v>2013</v>
      </c>
      <c r="B49" s="15">
        <v>4534363</v>
      </c>
      <c r="C49" s="22">
        <f t="shared" si="3"/>
        <v>0</v>
      </c>
      <c r="D49" s="8">
        <v>96.260387811634345</v>
      </c>
      <c r="E49" s="25"/>
      <c r="F49" s="22">
        <f t="shared" si="2"/>
        <v>0</v>
      </c>
    </row>
    <row r="50" spans="1:6" x14ac:dyDescent="0.25">
      <c r="A50" s="3">
        <v>2014</v>
      </c>
      <c r="B50" s="15">
        <v>4534363</v>
      </c>
      <c r="C50" s="22">
        <f t="shared" si="3"/>
        <v>0</v>
      </c>
      <c r="D50" s="8">
        <v>98.61495844875347</v>
      </c>
      <c r="E50" s="25"/>
      <c r="F50" s="22">
        <f t="shared" si="2"/>
        <v>0</v>
      </c>
    </row>
    <row r="51" spans="1:6" x14ac:dyDescent="0.25">
      <c r="A51" s="31">
        <v>2015</v>
      </c>
      <c r="B51" s="32">
        <v>4534363</v>
      </c>
      <c r="C51" s="27">
        <f t="shared" si="3"/>
        <v>0</v>
      </c>
      <c r="D51" s="33">
        <v>100</v>
      </c>
      <c r="E51" s="26"/>
      <c r="F51" s="27">
        <f t="shared" si="2"/>
        <v>0</v>
      </c>
    </row>
    <row r="52" spans="1:6" x14ac:dyDescent="0.25">
      <c r="A52" s="1" t="s">
        <v>3</v>
      </c>
      <c r="B52" s="16">
        <f>B51</f>
        <v>4534363</v>
      </c>
      <c r="C52" s="1"/>
      <c r="D52" s="1"/>
      <c r="E52" s="1"/>
      <c r="F52" s="36">
        <f>SUM(F3:F51)</f>
        <v>6032151.414168125</v>
      </c>
    </row>
    <row r="53" spans="1:6" x14ac:dyDescent="0.25">
      <c r="A53" s="34" t="s">
        <v>25</v>
      </c>
    </row>
    <row r="54" spans="1:6" x14ac:dyDescent="0.25">
      <c r="A54" s="35" t="s">
        <v>14</v>
      </c>
      <c r="B54" s="17"/>
    </row>
    <row r="55" spans="1:6" x14ac:dyDescent="0.25">
      <c r="A55" s="35" t="s">
        <v>36</v>
      </c>
    </row>
  </sheetData>
  <pageMargins left="0.70866141732283505" right="0.70866141732283505" top="0.74803149606299202" bottom="0.74803149606299202" header="0.31496062992126" footer="0.31496062992126"/>
  <pageSetup scale="80" orientation="portrait" r:id="rId1"/>
  <headerFooter>
    <oddHeader>&amp;R&amp;"Franklin Gothic Book,Bold"&amp;10PUB-V-1 - ATTACHMENT 3
NLH Amended General Rate Application
Page 8 of  11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topLeftCell="A40" zoomScale="110" zoomScaleNormal="110" workbookViewId="0">
      <selection activeCell="A55" sqref="A55"/>
    </sheetView>
  </sheetViews>
  <sheetFormatPr defaultRowHeight="15.75" x14ac:dyDescent="0.25"/>
  <cols>
    <col min="1" max="1" width="13.625" customWidth="1"/>
    <col min="2" max="2" width="14.625" customWidth="1"/>
    <col min="3" max="3" width="12.625" customWidth="1"/>
    <col min="4" max="4" width="10.625" customWidth="1"/>
    <col min="5" max="5" width="16.625" customWidth="1"/>
    <col min="6" max="6" width="15.625" customWidth="1"/>
    <col min="7" max="9" width="14.625" customWidth="1"/>
  </cols>
  <sheetData>
    <row r="1" spans="1:6" ht="18.75" x14ac:dyDescent="0.3">
      <c r="A1" s="2" t="s">
        <v>11</v>
      </c>
    </row>
    <row r="2" spans="1:6" ht="31.5" x14ac:dyDescent="0.25">
      <c r="A2" s="3" t="s">
        <v>0</v>
      </c>
      <c r="B2" s="4" t="s">
        <v>29</v>
      </c>
      <c r="C2" s="3" t="s">
        <v>1</v>
      </c>
      <c r="D2" s="4" t="s">
        <v>30</v>
      </c>
      <c r="E2" s="4" t="s">
        <v>2</v>
      </c>
      <c r="F2" s="4" t="s">
        <v>32</v>
      </c>
    </row>
    <row r="3" spans="1:6" x14ac:dyDescent="0.25">
      <c r="A3" s="10">
        <v>1967</v>
      </c>
      <c r="B3" s="12">
        <v>0</v>
      </c>
      <c r="C3" s="9"/>
      <c r="D3" s="8">
        <v>9.6952908587257625</v>
      </c>
      <c r="E3" s="8"/>
      <c r="F3" s="9"/>
    </row>
    <row r="4" spans="1:6" x14ac:dyDescent="0.25">
      <c r="A4" s="10">
        <v>1968</v>
      </c>
      <c r="B4" s="11"/>
      <c r="C4" s="18">
        <f>B4-B3</f>
        <v>0</v>
      </c>
      <c r="D4" s="8">
        <v>9.97229916897507</v>
      </c>
      <c r="E4" s="13"/>
      <c r="F4" s="22">
        <f t="shared" ref="F4:F32" si="0">IF(E4="",C4*$D$51/D4,C4*$D$51/E4)</f>
        <v>0</v>
      </c>
    </row>
    <row r="5" spans="1:6" x14ac:dyDescent="0.25">
      <c r="A5" s="10">
        <v>1969</v>
      </c>
      <c r="B5" s="11"/>
      <c r="C5" s="18">
        <f t="shared" ref="C5:C33" si="1">B5-B4</f>
        <v>0</v>
      </c>
      <c r="D5" s="8">
        <v>10.526315789473683</v>
      </c>
      <c r="E5" s="13"/>
      <c r="F5" s="22">
        <f t="shared" si="0"/>
        <v>0</v>
      </c>
    </row>
    <row r="6" spans="1:6" x14ac:dyDescent="0.25">
      <c r="A6" s="10">
        <v>1970</v>
      </c>
      <c r="B6" s="11"/>
      <c r="C6" s="18">
        <f t="shared" si="1"/>
        <v>0</v>
      </c>
      <c r="D6" s="8">
        <v>11.357340720221606</v>
      </c>
      <c r="E6" s="13"/>
      <c r="F6" s="22">
        <f t="shared" si="0"/>
        <v>0</v>
      </c>
    </row>
    <row r="7" spans="1:6" x14ac:dyDescent="0.25">
      <c r="A7" s="10">
        <v>1971</v>
      </c>
      <c r="B7" s="11"/>
      <c r="C7" s="18">
        <f t="shared" si="1"/>
        <v>0</v>
      </c>
      <c r="D7" s="8">
        <v>12.18836565096953</v>
      </c>
      <c r="E7" s="13"/>
      <c r="F7" s="22">
        <f t="shared" si="0"/>
        <v>0</v>
      </c>
    </row>
    <row r="8" spans="1:6" x14ac:dyDescent="0.25">
      <c r="A8" s="28">
        <v>1972</v>
      </c>
      <c r="B8" s="30"/>
      <c r="C8" s="19">
        <f t="shared" si="1"/>
        <v>0</v>
      </c>
      <c r="D8" s="30">
        <v>12.742382271468145</v>
      </c>
      <c r="E8" s="23"/>
      <c r="F8" s="24">
        <f t="shared" si="0"/>
        <v>0</v>
      </c>
    </row>
    <row r="9" spans="1:6" x14ac:dyDescent="0.25">
      <c r="A9" s="10">
        <v>1973</v>
      </c>
      <c r="B9" s="11"/>
      <c r="C9" s="20">
        <f t="shared" si="1"/>
        <v>0</v>
      </c>
      <c r="D9" s="11">
        <v>13.850415512465375</v>
      </c>
      <c r="E9" s="25"/>
      <c r="F9" s="22">
        <f t="shared" si="0"/>
        <v>0</v>
      </c>
    </row>
    <row r="10" spans="1:6" x14ac:dyDescent="0.25">
      <c r="A10" s="10">
        <v>1974</v>
      </c>
      <c r="B10" s="11"/>
      <c r="C10" s="20">
        <f t="shared" si="1"/>
        <v>0</v>
      </c>
      <c r="D10" s="11">
        <v>16.897506925207757</v>
      </c>
      <c r="E10" s="25"/>
      <c r="F10" s="22">
        <f t="shared" si="0"/>
        <v>0</v>
      </c>
    </row>
    <row r="11" spans="1:6" x14ac:dyDescent="0.25">
      <c r="A11" s="10">
        <v>1975</v>
      </c>
      <c r="B11" s="11"/>
      <c r="C11" s="20">
        <f t="shared" si="1"/>
        <v>0</v>
      </c>
      <c r="D11" s="11">
        <v>19.390581717451525</v>
      </c>
      <c r="E11" s="25"/>
      <c r="F11" s="22">
        <f t="shared" si="0"/>
        <v>0</v>
      </c>
    </row>
    <row r="12" spans="1:6" x14ac:dyDescent="0.25">
      <c r="A12" s="31">
        <v>1976</v>
      </c>
      <c r="B12" s="33"/>
      <c r="C12" s="21">
        <f t="shared" si="1"/>
        <v>0</v>
      </c>
      <c r="D12" s="33">
        <v>20.360110803324101</v>
      </c>
      <c r="E12" s="26"/>
      <c r="F12" s="27">
        <f t="shared" si="0"/>
        <v>0</v>
      </c>
    </row>
    <row r="13" spans="1:6" x14ac:dyDescent="0.25">
      <c r="A13" s="10">
        <v>1977</v>
      </c>
      <c r="B13" s="11"/>
      <c r="C13" s="18">
        <f t="shared" si="1"/>
        <v>0</v>
      </c>
      <c r="D13" s="8">
        <v>21.606648199445981</v>
      </c>
      <c r="E13" s="13"/>
      <c r="F13" s="22">
        <f t="shared" si="0"/>
        <v>0</v>
      </c>
    </row>
    <row r="14" spans="1:6" x14ac:dyDescent="0.25">
      <c r="A14" s="10">
        <v>1978</v>
      </c>
      <c r="B14" s="11"/>
      <c r="C14" s="18">
        <f t="shared" si="1"/>
        <v>0</v>
      </c>
      <c r="D14" s="8">
        <v>22.299168975069254</v>
      </c>
      <c r="E14" s="13"/>
      <c r="F14" s="22">
        <f t="shared" si="0"/>
        <v>0</v>
      </c>
    </row>
    <row r="15" spans="1:6" x14ac:dyDescent="0.25">
      <c r="A15" s="10">
        <v>1979</v>
      </c>
      <c r="B15" s="11"/>
      <c r="C15" s="18">
        <f t="shared" si="1"/>
        <v>0</v>
      </c>
      <c r="D15" s="8">
        <v>24.238227146814403</v>
      </c>
      <c r="E15" s="13"/>
      <c r="F15" s="22">
        <f t="shared" si="0"/>
        <v>0</v>
      </c>
    </row>
    <row r="16" spans="1:6" x14ac:dyDescent="0.25">
      <c r="A16" s="10">
        <v>1980</v>
      </c>
      <c r="B16" s="11"/>
      <c r="C16" s="18">
        <f t="shared" si="1"/>
        <v>0</v>
      </c>
      <c r="D16" s="8">
        <v>26.869806094182824</v>
      </c>
      <c r="E16" s="13"/>
      <c r="F16" s="22">
        <f t="shared" si="0"/>
        <v>0</v>
      </c>
    </row>
    <row r="17" spans="1:6" x14ac:dyDescent="0.25">
      <c r="A17" s="10">
        <v>1981</v>
      </c>
      <c r="B17" s="11"/>
      <c r="C17" s="18">
        <f t="shared" si="1"/>
        <v>0</v>
      </c>
      <c r="D17" s="8">
        <v>28.947368421052634</v>
      </c>
      <c r="E17" s="13"/>
      <c r="F17" s="22">
        <f t="shared" si="0"/>
        <v>0</v>
      </c>
    </row>
    <row r="18" spans="1:6" x14ac:dyDescent="0.25">
      <c r="A18" s="28">
        <v>1982</v>
      </c>
      <c r="B18" s="30"/>
      <c r="C18" s="19">
        <f t="shared" si="1"/>
        <v>0</v>
      </c>
      <c r="D18" s="30">
        <v>30.609418282548479</v>
      </c>
      <c r="E18" s="23"/>
      <c r="F18" s="24">
        <f t="shared" si="0"/>
        <v>0</v>
      </c>
    </row>
    <row r="19" spans="1:6" x14ac:dyDescent="0.25">
      <c r="A19" s="10">
        <v>1983</v>
      </c>
      <c r="B19" s="11"/>
      <c r="C19" s="20">
        <f t="shared" si="1"/>
        <v>0</v>
      </c>
      <c r="D19" s="11">
        <v>31.578947368421051</v>
      </c>
      <c r="E19" s="25"/>
      <c r="F19" s="22">
        <f t="shared" si="0"/>
        <v>0</v>
      </c>
    </row>
    <row r="20" spans="1:6" x14ac:dyDescent="0.25">
      <c r="A20" s="10">
        <v>1984</v>
      </c>
      <c r="B20" s="11"/>
      <c r="C20" s="20">
        <f t="shared" si="1"/>
        <v>0</v>
      </c>
      <c r="D20" s="11">
        <v>32.409972299168977</v>
      </c>
      <c r="E20" s="25"/>
      <c r="F20" s="22">
        <f t="shared" si="0"/>
        <v>0</v>
      </c>
    </row>
    <row r="21" spans="1:6" x14ac:dyDescent="0.25">
      <c r="A21" s="10">
        <v>1985</v>
      </c>
      <c r="B21" s="11"/>
      <c r="C21" s="20">
        <f t="shared" si="1"/>
        <v>0</v>
      </c>
      <c r="D21" s="11">
        <v>33.2409972299169</v>
      </c>
      <c r="E21" s="25"/>
      <c r="F21" s="22">
        <f t="shared" si="0"/>
        <v>0</v>
      </c>
    </row>
    <row r="22" spans="1:6" x14ac:dyDescent="0.25">
      <c r="A22" s="31">
        <v>1986</v>
      </c>
      <c r="B22" s="33"/>
      <c r="C22" s="21">
        <f t="shared" si="1"/>
        <v>0</v>
      </c>
      <c r="D22" s="33">
        <v>33.933518005540165</v>
      </c>
      <c r="E22" s="26"/>
      <c r="F22" s="27">
        <f t="shared" si="0"/>
        <v>0</v>
      </c>
    </row>
    <row r="23" spans="1:6" x14ac:dyDescent="0.25">
      <c r="A23" s="10">
        <v>1987</v>
      </c>
      <c r="B23" s="11"/>
      <c r="C23" s="18">
        <f t="shared" si="1"/>
        <v>0</v>
      </c>
      <c r="D23" s="8">
        <v>34.34903047091413</v>
      </c>
      <c r="E23" s="13"/>
      <c r="F23" s="22">
        <f t="shared" si="0"/>
        <v>0</v>
      </c>
    </row>
    <row r="24" spans="1:6" x14ac:dyDescent="0.25">
      <c r="A24" s="10">
        <v>1988</v>
      </c>
      <c r="B24" s="11"/>
      <c r="C24" s="18">
        <f t="shared" si="1"/>
        <v>0</v>
      </c>
      <c r="D24" s="8">
        <v>37.534626038781163</v>
      </c>
      <c r="E24" s="13"/>
      <c r="F24" s="22">
        <f t="shared" si="0"/>
        <v>0</v>
      </c>
    </row>
    <row r="25" spans="1:6" x14ac:dyDescent="0.25">
      <c r="A25" s="10">
        <v>1989</v>
      </c>
      <c r="B25" s="11"/>
      <c r="C25" s="18">
        <f t="shared" si="1"/>
        <v>0</v>
      </c>
      <c r="D25" s="8">
        <v>39.612188365650965</v>
      </c>
      <c r="E25" s="13"/>
      <c r="F25" s="22">
        <f t="shared" si="0"/>
        <v>0</v>
      </c>
    </row>
    <row r="26" spans="1:6" x14ac:dyDescent="0.25">
      <c r="A26" s="10">
        <v>1990</v>
      </c>
      <c r="B26" s="11"/>
      <c r="C26" s="18">
        <f t="shared" si="1"/>
        <v>0</v>
      </c>
      <c r="D26" s="8">
        <v>41.689750692520775</v>
      </c>
      <c r="E26" s="13"/>
      <c r="F26" s="22">
        <f t="shared" si="0"/>
        <v>0</v>
      </c>
    </row>
    <row r="27" spans="1:6" x14ac:dyDescent="0.25">
      <c r="A27" s="10">
        <v>1991</v>
      </c>
      <c r="B27" s="11"/>
      <c r="C27" s="18">
        <f t="shared" si="1"/>
        <v>0</v>
      </c>
      <c r="D27" s="8">
        <v>43.074792243767313</v>
      </c>
      <c r="E27" s="13"/>
      <c r="F27" s="22">
        <f t="shared" si="0"/>
        <v>0</v>
      </c>
    </row>
    <row r="28" spans="1:6" x14ac:dyDescent="0.25">
      <c r="A28" s="28">
        <v>1992</v>
      </c>
      <c r="B28" s="30"/>
      <c r="C28" s="19">
        <f t="shared" si="1"/>
        <v>0</v>
      </c>
      <c r="D28" s="30">
        <v>43.767313019390578</v>
      </c>
      <c r="E28" s="23"/>
      <c r="F28" s="24">
        <f t="shared" si="0"/>
        <v>0</v>
      </c>
    </row>
    <row r="29" spans="1:6" x14ac:dyDescent="0.25">
      <c r="A29" s="10">
        <v>1993</v>
      </c>
      <c r="B29" s="11"/>
      <c r="C29" s="20">
        <f t="shared" si="1"/>
        <v>0</v>
      </c>
      <c r="D29" s="11">
        <v>45.290858725761773</v>
      </c>
      <c r="E29" s="25"/>
      <c r="F29" s="22">
        <f t="shared" si="0"/>
        <v>0</v>
      </c>
    </row>
    <row r="30" spans="1:6" x14ac:dyDescent="0.25">
      <c r="A30" s="10">
        <v>1994</v>
      </c>
      <c r="B30" s="15"/>
      <c r="C30" s="20">
        <f t="shared" si="1"/>
        <v>0</v>
      </c>
      <c r="D30" s="11">
        <v>47.368421052631575</v>
      </c>
      <c r="E30" s="25"/>
      <c r="F30" s="22">
        <f t="shared" si="0"/>
        <v>0</v>
      </c>
    </row>
    <row r="31" spans="1:6" x14ac:dyDescent="0.25">
      <c r="A31" s="10">
        <v>1995</v>
      </c>
      <c r="B31" s="15"/>
      <c r="C31" s="20">
        <f t="shared" si="1"/>
        <v>0</v>
      </c>
      <c r="D31" s="11">
        <v>49.168975069252078</v>
      </c>
      <c r="E31" s="25"/>
      <c r="F31" s="22">
        <f t="shared" si="0"/>
        <v>0</v>
      </c>
    </row>
    <row r="32" spans="1:6" x14ac:dyDescent="0.25">
      <c r="A32" s="31">
        <v>1996</v>
      </c>
      <c r="B32" s="32"/>
      <c r="C32" s="21">
        <f t="shared" si="1"/>
        <v>0</v>
      </c>
      <c r="D32" s="33">
        <v>49.722991689750693</v>
      </c>
      <c r="E32" s="26"/>
      <c r="F32" s="27">
        <f t="shared" si="0"/>
        <v>0</v>
      </c>
    </row>
    <row r="33" spans="1:6" x14ac:dyDescent="0.25">
      <c r="A33" s="3">
        <v>1997</v>
      </c>
      <c r="B33" s="15"/>
      <c r="C33" s="22">
        <f t="shared" si="1"/>
        <v>0</v>
      </c>
      <c r="D33" s="8">
        <v>50.96952908587258</v>
      </c>
      <c r="E33" s="13"/>
      <c r="F33" s="22">
        <f>IF(E33="",C33*$D$51/D33,C33*$D$51/E33)</f>
        <v>0</v>
      </c>
    </row>
    <row r="34" spans="1:6" x14ac:dyDescent="0.25">
      <c r="A34" s="3">
        <v>1998</v>
      </c>
      <c r="B34" s="15"/>
      <c r="C34" s="22"/>
      <c r="D34" s="8">
        <v>52.21606648199446</v>
      </c>
      <c r="E34" s="13"/>
      <c r="F34" s="22">
        <f t="shared" ref="F34:F51" si="2">IF(E34="",C34*$D$51/D34,C34*$D$51/E34)</f>
        <v>0</v>
      </c>
    </row>
    <row r="35" spans="1:6" x14ac:dyDescent="0.25">
      <c r="A35" s="3">
        <v>1999</v>
      </c>
      <c r="B35" s="15"/>
      <c r="C35" s="22">
        <f>B35-B33</f>
        <v>0</v>
      </c>
      <c r="D35" s="8">
        <v>52.493074792243767</v>
      </c>
      <c r="E35" s="13"/>
      <c r="F35" s="22">
        <f t="shared" si="2"/>
        <v>0</v>
      </c>
    </row>
    <row r="36" spans="1:6" x14ac:dyDescent="0.25">
      <c r="A36" s="3">
        <v>2000</v>
      </c>
      <c r="B36" s="15"/>
      <c r="C36" s="22">
        <f t="shared" ref="C36:C51" si="3">B36-B35</f>
        <v>0</v>
      </c>
      <c r="D36" s="8">
        <v>54.847645429362878</v>
      </c>
      <c r="E36" s="13"/>
      <c r="F36" s="22">
        <f t="shared" si="2"/>
        <v>0</v>
      </c>
    </row>
    <row r="37" spans="1:6" x14ac:dyDescent="0.25">
      <c r="A37" s="3">
        <v>2001</v>
      </c>
      <c r="B37" s="15"/>
      <c r="C37" s="22">
        <f t="shared" si="3"/>
        <v>0</v>
      </c>
      <c r="D37" s="8">
        <v>56.50969529085873</v>
      </c>
      <c r="E37" s="13"/>
      <c r="F37" s="22">
        <f t="shared" si="2"/>
        <v>0</v>
      </c>
    </row>
    <row r="38" spans="1:6" x14ac:dyDescent="0.25">
      <c r="A38" s="28">
        <v>2002</v>
      </c>
      <c r="B38" s="29"/>
      <c r="C38" s="24">
        <f t="shared" si="3"/>
        <v>0</v>
      </c>
      <c r="D38" s="30">
        <v>57.61772853185596</v>
      </c>
      <c r="E38" s="23"/>
      <c r="F38" s="24">
        <f t="shared" si="2"/>
        <v>0</v>
      </c>
    </row>
    <row r="39" spans="1:6" x14ac:dyDescent="0.25">
      <c r="A39" s="10">
        <v>2003</v>
      </c>
      <c r="B39" s="15"/>
      <c r="C39" s="22">
        <f t="shared" si="3"/>
        <v>0</v>
      </c>
      <c r="D39" s="8">
        <v>57.61772853185596</v>
      </c>
      <c r="E39" s="25"/>
      <c r="F39" s="22">
        <f t="shared" si="2"/>
        <v>0</v>
      </c>
    </row>
    <row r="40" spans="1:6" x14ac:dyDescent="0.25">
      <c r="A40" s="10">
        <v>2004</v>
      </c>
      <c r="B40" s="15"/>
      <c r="C40" s="22">
        <f t="shared" si="3"/>
        <v>0</v>
      </c>
      <c r="D40" s="8">
        <v>63.019390581717452</v>
      </c>
      <c r="E40" s="25"/>
      <c r="F40" s="22">
        <f t="shared" si="2"/>
        <v>0</v>
      </c>
    </row>
    <row r="41" spans="1:6" x14ac:dyDescent="0.25">
      <c r="A41" s="10">
        <v>2005</v>
      </c>
      <c r="B41" s="15"/>
      <c r="C41" s="22">
        <f t="shared" si="3"/>
        <v>0</v>
      </c>
      <c r="D41" s="8">
        <v>67.313019390581715</v>
      </c>
      <c r="E41" s="25"/>
      <c r="F41" s="22">
        <f t="shared" si="2"/>
        <v>0</v>
      </c>
    </row>
    <row r="42" spans="1:6" x14ac:dyDescent="0.25">
      <c r="A42" s="31">
        <v>2006</v>
      </c>
      <c r="B42" s="15">
        <v>435439.14500000002</v>
      </c>
      <c r="C42" s="27">
        <f t="shared" si="3"/>
        <v>435439.14500000002</v>
      </c>
      <c r="D42" s="8">
        <v>72.4376731301939</v>
      </c>
      <c r="E42" s="26"/>
      <c r="F42" s="27">
        <f t="shared" si="2"/>
        <v>601122.49080305931</v>
      </c>
    </row>
    <row r="43" spans="1:6" x14ac:dyDescent="0.25">
      <c r="A43" s="3">
        <v>2007</v>
      </c>
      <c r="B43" s="29">
        <v>890415.4850000001</v>
      </c>
      <c r="C43" s="22">
        <f t="shared" si="3"/>
        <v>454976.34000000008</v>
      </c>
      <c r="D43" s="30">
        <v>78.1163434903047</v>
      </c>
      <c r="E43" s="13"/>
      <c r="F43" s="22">
        <f t="shared" si="2"/>
        <v>582434.25085106399</v>
      </c>
    </row>
    <row r="44" spans="1:6" x14ac:dyDescent="0.25">
      <c r="A44" s="3">
        <v>2008</v>
      </c>
      <c r="B44" s="15">
        <v>909953</v>
      </c>
      <c r="C44" s="22">
        <f t="shared" si="3"/>
        <v>19537.514999999898</v>
      </c>
      <c r="D44" s="11">
        <v>87.119113573407205</v>
      </c>
      <c r="E44" s="13"/>
      <c r="F44" s="22">
        <f t="shared" si="2"/>
        <v>22426.209586645349</v>
      </c>
    </row>
    <row r="45" spans="1:6" x14ac:dyDescent="0.25">
      <c r="A45" s="3">
        <v>2009</v>
      </c>
      <c r="B45" s="15">
        <v>909953</v>
      </c>
      <c r="C45" s="22">
        <f t="shared" si="3"/>
        <v>0</v>
      </c>
      <c r="D45" s="11">
        <v>84.48753462603878</v>
      </c>
      <c r="E45" s="13"/>
      <c r="F45" s="22">
        <f t="shared" si="2"/>
        <v>0</v>
      </c>
    </row>
    <row r="46" spans="1:6" x14ac:dyDescent="0.25">
      <c r="A46" s="3">
        <v>2010</v>
      </c>
      <c r="B46" s="15">
        <v>909953</v>
      </c>
      <c r="C46" s="22">
        <f t="shared" si="3"/>
        <v>0</v>
      </c>
      <c r="D46" s="11">
        <v>88.365650969529085</v>
      </c>
      <c r="E46" s="13"/>
      <c r="F46" s="22">
        <f t="shared" si="2"/>
        <v>0</v>
      </c>
    </row>
    <row r="47" spans="1:6" x14ac:dyDescent="0.25">
      <c r="A47" s="3">
        <v>2011</v>
      </c>
      <c r="B47" s="32">
        <v>909953</v>
      </c>
      <c r="C47" s="22">
        <f t="shared" si="3"/>
        <v>0</v>
      </c>
      <c r="D47" s="33">
        <v>92.659279778393355</v>
      </c>
      <c r="E47" s="13"/>
      <c r="F47" s="22">
        <f t="shared" si="2"/>
        <v>0</v>
      </c>
    </row>
    <row r="48" spans="1:6" x14ac:dyDescent="0.25">
      <c r="A48" s="28">
        <v>2012</v>
      </c>
      <c r="B48" s="15">
        <v>909953</v>
      </c>
      <c r="C48" s="24">
        <f t="shared" si="3"/>
        <v>0</v>
      </c>
      <c r="D48" s="8">
        <v>94.45983379501385</v>
      </c>
      <c r="E48" s="23"/>
      <c r="F48" s="24">
        <f t="shared" si="2"/>
        <v>0</v>
      </c>
    </row>
    <row r="49" spans="1:6" x14ac:dyDescent="0.25">
      <c r="A49" s="10">
        <v>2013</v>
      </c>
      <c r="B49" s="15">
        <v>909953</v>
      </c>
      <c r="C49" s="22">
        <f t="shared" si="3"/>
        <v>0</v>
      </c>
      <c r="D49" s="8">
        <v>96.260387811634345</v>
      </c>
      <c r="E49" s="25"/>
      <c r="F49" s="22">
        <f t="shared" si="2"/>
        <v>0</v>
      </c>
    </row>
    <row r="50" spans="1:6" x14ac:dyDescent="0.25">
      <c r="A50" s="10">
        <v>2014</v>
      </c>
      <c r="B50" s="15">
        <v>909953</v>
      </c>
      <c r="C50" s="22">
        <f t="shared" si="3"/>
        <v>0</v>
      </c>
      <c r="D50" s="8">
        <v>98.61495844875347</v>
      </c>
      <c r="E50" s="25"/>
      <c r="F50" s="22">
        <f t="shared" si="2"/>
        <v>0</v>
      </c>
    </row>
    <row r="51" spans="1:6" x14ac:dyDescent="0.25">
      <c r="A51" s="31">
        <v>2015</v>
      </c>
      <c r="B51" s="32">
        <v>909953</v>
      </c>
      <c r="C51" s="27">
        <f t="shared" si="3"/>
        <v>0</v>
      </c>
      <c r="D51" s="33">
        <v>100</v>
      </c>
      <c r="E51" s="26"/>
      <c r="F51" s="27">
        <f t="shared" si="2"/>
        <v>0</v>
      </c>
    </row>
    <row r="52" spans="1:6" x14ac:dyDescent="0.25">
      <c r="A52" s="1" t="s">
        <v>3</v>
      </c>
      <c r="B52" s="16">
        <f>B51</f>
        <v>909953</v>
      </c>
      <c r="C52" s="1"/>
      <c r="D52" s="1"/>
      <c r="E52" s="1"/>
      <c r="F52" s="5">
        <f>SUM(F3:F51)</f>
        <v>1205982.9512407684</v>
      </c>
    </row>
    <row r="53" spans="1:6" x14ac:dyDescent="0.25">
      <c r="A53" s="34" t="s">
        <v>26</v>
      </c>
      <c r="B53" s="15"/>
    </row>
    <row r="54" spans="1:6" x14ac:dyDescent="0.25">
      <c r="A54" s="35" t="s">
        <v>14</v>
      </c>
      <c r="B54" s="15"/>
    </row>
    <row r="55" spans="1:6" x14ac:dyDescent="0.25">
      <c r="A55" s="35" t="s">
        <v>36</v>
      </c>
      <c r="B55" s="15"/>
    </row>
    <row r="56" spans="1:6" x14ac:dyDescent="0.25">
      <c r="B56" s="15"/>
    </row>
  </sheetData>
  <pageMargins left="0.70866141732283505" right="0.70866141732283505" top="0.74803149606299202" bottom="0.74803149606299202" header="0.31496062992126" footer="0.31496062992126"/>
  <pageSetup scale="80" orientation="portrait" r:id="rId1"/>
  <headerFooter>
    <oddHeader>&amp;R&amp;"Franklin Gothic Book,Bold"&amp;10PUB-V-1 - ATTACHMENT 3
NLH Amended General Rate Application
Page 9 of  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Title</vt:lpstr>
      <vt:lpstr>CPBB Lines</vt:lpstr>
      <vt:lpstr>CPBB Terminals</vt:lpstr>
      <vt:lpstr>NARL Lines</vt:lpstr>
      <vt:lpstr>NARL Terminals</vt:lpstr>
      <vt:lpstr>NP Lines</vt:lpstr>
      <vt:lpstr>NP Terminals</vt:lpstr>
      <vt:lpstr>Teck Lines</vt:lpstr>
      <vt:lpstr>Teck Terminals</vt:lpstr>
      <vt:lpstr>Vale Lines</vt:lpstr>
      <vt:lpstr>Vale Terminals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</dc:creator>
  <cp:lastModifiedBy>Simfukwe, Joanne (St. John's)</cp:lastModifiedBy>
  <cp:lastPrinted>2015-06-29T14:37:57Z</cp:lastPrinted>
  <dcterms:created xsi:type="dcterms:W3CDTF">2015-04-11T22:33:01Z</dcterms:created>
  <dcterms:modified xsi:type="dcterms:W3CDTF">2015-06-29T14:38:01Z</dcterms:modified>
</cp:coreProperties>
</file>